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AUDITORIA CHIAPAS\REPORTE DE VENTAS\2019\OCTUBRE\"/>
    </mc:Choice>
  </mc:AlternateContent>
  <bookViews>
    <workbookView xWindow="-15" yWindow="525" windowWidth="20520" windowHeight="7635" tabRatio="955" activeTab="5"/>
  </bookViews>
  <sheets>
    <sheet name="MARCA" sheetId="10" r:id="rId1"/>
    <sheet name="TOTAL POR SEGMENTO" sheetId="9" state="hidden" r:id="rId2"/>
    <sheet name="COMPARATIVO X SEG" sheetId="46" state="hidden" r:id="rId3"/>
    <sheet name="COMPARATIVO MARCA" sheetId="76" state="hidden" r:id="rId4"/>
    <sheet name="2018" sheetId="80" state="hidden" r:id="rId5"/>
    <sheet name="MARCA (2)" sheetId="82" r:id="rId6"/>
    <sheet name="CAMIONES" sheetId="34" r:id="rId7"/>
    <sheet name="FIAT" sheetId="61" r:id="rId8"/>
    <sheet name="FORD" sheetId="60" r:id="rId9"/>
    <sheet name="GM" sheetId="59" r:id="rId10"/>
    <sheet name="HONDA" sheetId="58" r:id="rId11"/>
    <sheet name="MAZDA" sheetId="57" r:id="rId12"/>
    <sheet name="SEAT" sheetId="62" r:id="rId13"/>
    <sheet name="VW" sheetId="56" r:id="rId14"/>
    <sheet name="MITSUBISHI" sheetId="55" r:id="rId15"/>
    <sheet name="NISSAN" sheetId="54" r:id="rId16"/>
    <sheet name="PEUGEOT" sheetId="53" state="hidden" r:id="rId17"/>
    <sheet name="KIA" sheetId="69" r:id="rId18"/>
    <sheet name="CHRYSLER" sheetId="30" r:id="rId19"/>
    <sheet name="RENAULT" sheetId="52" r:id="rId20"/>
    <sheet name="SUZUKI" sheetId="50" state="hidden" r:id="rId21"/>
    <sheet name="SUZUKI " sheetId="79" state="hidden" r:id="rId22"/>
    <sheet name="TOYOTA" sheetId="49" r:id="rId23"/>
    <sheet name="BUICK" sheetId="48" r:id="rId24"/>
    <sheet name="LINCOLN" sheetId="51" r:id="rId25"/>
    <sheet name="HYUNDAI" sheetId="75" r:id="rId26"/>
    <sheet name="BMW" sheetId="77" r:id="rId27"/>
    <sheet name="MINI" sheetId="78" r:id="rId28"/>
  </sheets>
  <externalReferences>
    <externalReference r:id="rId29"/>
  </externalReferences>
  <definedNames>
    <definedName name="_xlnm._FilterDatabase" localSheetId="18" hidden="1">CHRYSLER!$A$1:$C$337</definedName>
    <definedName name="_xlnm.Print_Area" localSheetId="23">BUICK!$A$1:$G$31</definedName>
    <definedName name="_xlnm.Print_Area" localSheetId="6">CAMIONES!$A$1:$H$75</definedName>
    <definedName name="_xlnm.Print_Area" localSheetId="18">CHRYSLER!$A$1:$L$123</definedName>
    <definedName name="_xlnm.Print_Area" localSheetId="3">'COMPARATIVO MARCA'!$A$1:$CD$31</definedName>
    <definedName name="_xlnm.Print_Area" localSheetId="7">FIAT!$A$2:$H$36</definedName>
    <definedName name="_xlnm.Print_Area" localSheetId="8">FORD!$A$1:$K$94</definedName>
    <definedName name="_xlnm.Print_Area" localSheetId="9">GM!$A$1:$L$87</definedName>
    <definedName name="_xlnm.Print_Area" localSheetId="10">HONDA!$A$1:$I$57</definedName>
    <definedName name="_xlnm.Print_Area" localSheetId="17">KIA!$A$1:$G$44</definedName>
    <definedName name="_xlnm.Print_Area" localSheetId="24">LINCOLN!$A$1:$F$10</definedName>
    <definedName name="_xlnm.Print_Area" localSheetId="0">MARCA!$A$1:$AH$18</definedName>
    <definedName name="_xlnm.Print_Area" localSheetId="5">'MARCA (2)'!$A$1:$AI$18</definedName>
    <definedName name="_xlnm.Print_Area" localSheetId="11">MAZDA!$A$1:$G$12</definedName>
    <definedName name="_xlnm.Print_Area" localSheetId="14">MITSUBISHI!$A$1:$G$27</definedName>
    <definedName name="_xlnm.Print_Area" localSheetId="15">NISSAN!$A$1:$M$121</definedName>
    <definedName name="_xlnm.Print_Area" localSheetId="16">PEUGEOT!$A$1:$G$28</definedName>
    <definedName name="_xlnm.Print_Area" localSheetId="22">TOYOTA!$A$1:$H$92</definedName>
    <definedName name="_xlnm.Print_Area" localSheetId="13">VW!$A$1:$L$220</definedName>
    <definedName name="MUNICIPIOS" localSheetId="3">[1]INICIO!#REF!</definedName>
    <definedName name="MUNICIPIOS" localSheetId="5">[1]INICIO!#REF!</definedName>
    <definedName name="MUNICIPIOS" localSheetId="21">[1]INICIO!#REF!</definedName>
    <definedName name="MUNICIPIOS">[1]INICIO!#REF!</definedName>
    <definedName name="plazas" localSheetId="3">[1]INICIO!#REF!</definedName>
    <definedName name="plazas" localSheetId="5">[1]INICIO!#REF!</definedName>
    <definedName name="plazas" localSheetId="21">[1]INICIO!#REF!</definedName>
    <definedName name="plazas">[1]INICIO!#REF!</definedName>
    <definedName name="Print_Area" localSheetId="0">MARCA!$B$1:$V$4</definedName>
    <definedName name="Print_Area" localSheetId="5">'MARCA (2)'!$B$1:$W$4</definedName>
    <definedName name="Print_Titles" localSheetId="0">MARCA!#REF!</definedName>
    <definedName name="Print_Titles" localSheetId="5">'MARCA (2)'!#REF!</definedName>
    <definedName name="TY">[1]Hoja3!$B$4:$B$9</definedName>
  </definedNames>
  <calcPr calcId="162913"/>
  <fileRecoveryPr autoRecover="0"/>
</workbook>
</file>

<file path=xl/calcChain.xml><?xml version="1.0" encoding="utf-8"?>
<calcChain xmlns="http://schemas.openxmlformats.org/spreadsheetml/2006/main">
  <c r="X14" i="82" l="1"/>
  <c r="L14" i="82"/>
  <c r="G14" i="82"/>
  <c r="F14" i="82"/>
  <c r="E14" i="82"/>
  <c r="D14" i="82"/>
  <c r="AD14" i="82"/>
  <c r="L13" i="82"/>
  <c r="J13" i="82"/>
  <c r="F13" i="82"/>
  <c r="E13" i="82"/>
  <c r="AD13" i="82" s="1"/>
  <c r="C13" i="82"/>
  <c r="AD12" i="82"/>
  <c r="L12" i="82"/>
  <c r="L11" i="82"/>
  <c r="J11" i="82"/>
  <c r="F11" i="82"/>
  <c r="E11" i="82"/>
  <c r="C11" i="82"/>
  <c r="L10" i="82"/>
  <c r="J10" i="82"/>
  <c r="F10" i="82"/>
  <c r="E10" i="82"/>
  <c r="AD10" i="82" s="1"/>
  <c r="C10" i="82"/>
  <c r="AB9" i="82"/>
  <c r="AB16" i="82" s="1"/>
  <c r="AA9" i="82"/>
  <c r="AA16" i="82" s="1"/>
  <c r="Z9" i="82"/>
  <c r="Z16" i="82" s="1"/>
  <c r="Y9" i="82"/>
  <c r="Y16" i="82" s="1"/>
  <c r="X9" i="82"/>
  <c r="X16" i="82" s="1"/>
  <c r="V9" i="82"/>
  <c r="V16" i="82" s="1"/>
  <c r="U9" i="82"/>
  <c r="U16" i="82" s="1"/>
  <c r="T16" i="82"/>
  <c r="S16" i="82"/>
  <c r="R9" i="82"/>
  <c r="R16" i="82" s="1"/>
  <c r="Q9" i="82"/>
  <c r="Q16" i="82" s="1"/>
  <c r="O9" i="82"/>
  <c r="O16" i="82" s="1"/>
  <c r="N16" i="82"/>
  <c r="M16" i="82"/>
  <c r="L9" i="82"/>
  <c r="K16" i="82"/>
  <c r="J9" i="82"/>
  <c r="J16" i="82" s="1"/>
  <c r="I16" i="82"/>
  <c r="H16" i="82"/>
  <c r="G9" i="82"/>
  <c r="F9" i="82"/>
  <c r="F16" i="82" s="1"/>
  <c r="D9" i="82"/>
  <c r="D16" i="82" s="1"/>
  <c r="C9" i="82"/>
  <c r="C16" i="82" l="1"/>
  <c r="E16" i="82"/>
  <c r="AD11" i="82"/>
  <c r="AD16" i="82"/>
  <c r="AD9" i="82"/>
  <c r="K184" i="56" l="1"/>
  <c r="K182" i="56"/>
  <c r="K175" i="56"/>
  <c r="F10" i="69" l="1"/>
  <c r="E62" i="52"/>
  <c r="F60" i="52"/>
  <c r="F13" i="52"/>
  <c r="F43" i="77" l="1"/>
  <c r="F91" i="49" l="1"/>
  <c r="G88" i="49"/>
  <c r="G83" i="49"/>
  <c r="G79" i="49"/>
  <c r="G71" i="49"/>
  <c r="G66" i="49"/>
  <c r="G65" i="49"/>
  <c r="G55" i="49"/>
  <c r="G54" i="49"/>
  <c r="G50" i="49"/>
  <c r="G49" i="49"/>
  <c r="G48" i="49"/>
  <c r="G47" i="49"/>
  <c r="G44" i="49"/>
  <c r="G38" i="49"/>
  <c r="G37" i="49"/>
  <c r="G28" i="49"/>
  <c r="G22" i="49"/>
  <c r="G2" i="49"/>
  <c r="D13" i="62" l="1"/>
  <c r="F12" i="69" l="1"/>
  <c r="F28" i="48"/>
  <c r="F30" i="77" l="1"/>
  <c r="H47" i="58" l="1"/>
  <c r="F35" i="77" l="1"/>
  <c r="J42" i="60"/>
  <c r="K60" i="30" l="1"/>
  <c r="K32" i="59"/>
  <c r="K86" i="30" l="1"/>
  <c r="F49" i="52" l="1"/>
  <c r="H41" i="58"/>
  <c r="K191" i="56" l="1"/>
  <c r="K75" i="30" l="1"/>
  <c r="F34" i="52" l="1"/>
  <c r="S30" i="76" l="1"/>
  <c r="AK30" i="76" l="1"/>
  <c r="Y30" i="76" l="1"/>
  <c r="T24" i="76" l="1"/>
  <c r="F4" i="34" l="1"/>
  <c r="J61" i="60" l="1"/>
  <c r="F38" i="34" l="1"/>
  <c r="F38" i="69"/>
  <c r="I92" i="60" l="1"/>
  <c r="E42" i="69" l="1"/>
  <c r="F39" i="75" l="1"/>
  <c r="K51" i="59"/>
  <c r="K75" i="59"/>
  <c r="F37" i="77"/>
  <c r="E11" i="62" l="1"/>
  <c r="F50" i="77" l="1"/>
  <c r="F6" i="69" l="1"/>
  <c r="AD119" i="80" l="1"/>
  <c r="AC119" i="80"/>
  <c r="AB119" i="80"/>
  <c r="AA119" i="80"/>
  <c r="Z119" i="80"/>
  <c r="X119" i="80"/>
  <c r="W119" i="80"/>
  <c r="V119" i="80"/>
  <c r="U119" i="80"/>
  <c r="T119" i="80"/>
  <c r="S119" i="80"/>
  <c r="R119" i="80"/>
  <c r="Q119" i="80"/>
  <c r="P119" i="80"/>
  <c r="O119" i="80"/>
  <c r="N119" i="80"/>
  <c r="M119" i="80"/>
  <c r="L119" i="80"/>
  <c r="K119" i="80"/>
  <c r="J119" i="80"/>
  <c r="I119" i="80"/>
  <c r="H119" i="80"/>
  <c r="G119" i="80"/>
  <c r="F119" i="80"/>
  <c r="AF119" i="80" s="1"/>
  <c r="E119" i="80"/>
  <c r="AF117" i="80"/>
  <c r="AF116" i="80"/>
  <c r="AF115" i="80"/>
  <c r="AF114" i="80"/>
  <c r="AF113" i="80"/>
  <c r="AF112" i="80"/>
  <c r="AD109" i="80"/>
  <c r="AC109" i="80"/>
  <c r="AB109" i="80"/>
  <c r="AA109" i="80"/>
  <c r="Z109" i="80"/>
  <c r="X109" i="80"/>
  <c r="W109" i="80"/>
  <c r="V109" i="80"/>
  <c r="U109" i="80"/>
  <c r="T109" i="80"/>
  <c r="S109" i="80"/>
  <c r="R109" i="80"/>
  <c r="Q109" i="80"/>
  <c r="P109" i="80"/>
  <c r="O109" i="80"/>
  <c r="N109" i="80"/>
  <c r="M109" i="80"/>
  <c r="L109" i="80"/>
  <c r="K109" i="80"/>
  <c r="J109" i="80"/>
  <c r="I109" i="80"/>
  <c r="H109" i="80"/>
  <c r="G109" i="80"/>
  <c r="F109" i="80"/>
  <c r="AF109" i="80" s="1"/>
  <c r="E109" i="80"/>
  <c r="AF107" i="80"/>
  <c r="AF106" i="80"/>
  <c r="AF105" i="80"/>
  <c r="AF104" i="80"/>
  <c r="AF103" i="80"/>
  <c r="AF102" i="80"/>
  <c r="AD99" i="80"/>
  <c r="AC99" i="80"/>
  <c r="AB99" i="80"/>
  <c r="AA99" i="80"/>
  <c r="Z99" i="80"/>
  <c r="X99" i="80"/>
  <c r="W99" i="80"/>
  <c r="V99" i="80"/>
  <c r="U99" i="80"/>
  <c r="T99" i="80"/>
  <c r="S99" i="80"/>
  <c r="R99" i="80"/>
  <c r="Q99" i="80"/>
  <c r="P99" i="80"/>
  <c r="O99" i="80"/>
  <c r="N99" i="80"/>
  <c r="M99" i="80"/>
  <c r="L99" i="80"/>
  <c r="K99" i="80"/>
  <c r="J99" i="80"/>
  <c r="I99" i="80"/>
  <c r="H99" i="80"/>
  <c r="G99" i="80"/>
  <c r="F99" i="80"/>
  <c r="AF99" i="80" s="1"/>
  <c r="E99" i="80"/>
  <c r="AF97" i="80"/>
  <c r="AF96" i="80"/>
  <c r="AF95" i="80"/>
  <c r="AF94" i="80"/>
  <c r="AF93" i="80"/>
  <c r="AF92" i="80"/>
  <c r="AD89" i="80"/>
  <c r="AC89" i="80"/>
  <c r="AB89" i="80"/>
  <c r="AA89" i="80"/>
  <c r="Z89" i="80"/>
  <c r="X89" i="80"/>
  <c r="W89" i="80"/>
  <c r="V89" i="80"/>
  <c r="U89" i="80"/>
  <c r="T89" i="80"/>
  <c r="S89" i="80"/>
  <c r="R89" i="80"/>
  <c r="Q89" i="80"/>
  <c r="P89" i="80"/>
  <c r="O89" i="80"/>
  <c r="N89" i="80"/>
  <c r="M89" i="80"/>
  <c r="L89" i="80"/>
  <c r="K89" i="80"/>
  <c r="J89" i="80"/>
  <c r="I89" i="80"/>
  <c r="H89" i="80"/>
  <c r="G89" i="80"/>
  <c r="F89" i="80"/>
  <c r="AF89" i="80" s="1"/>
  <c r="E89" i="80"/>
  <c r="AF87" i="80"/>
  <c r="AF86" i="80"/>
  <c r="AF85" i="80"/>
  <c r="AF84" i="80"/>
  <c r="AF83" i="80"/>
  <c r="AF82" i="80"/>
  <c r="AD79" i="80"/>
  <c r="AC79" i="80"/>
  <c r="AB79" i="80"/>
  <c r="AA79" i="80"/>
  <c r="Z79" i="80"/>
  <c r="X79" i="80"/>
  <c r="W79" i="80"/>
  <c r="V79" i="80"/>
  <c r="U79" i="80"/>
  <c r="T79" i="80"/>
  <c r="S79" i="80"/>
  <c r="R79" i="80"/>
  <c r="Q79" i="80"/>
  <c r="P79" i="80"/>
  <c r="O79" i="80"/>
  <c r="N79" i="80"/>
  <c r="M79" i="80"/>
  <c r="L79" i="80"/>
  <c r="K79" i="80"/>
  <c r="J79" i="80"/>
  <c r="I79" i="80"/>
  <c r="H79" i="80"/>
  <c r="G79" i="80"/>
  <c r="F79" i="80"/>
  <c r="AF79" i="80" s="1"/>
  <c r="E79" i="80"/>
  <c r="AF77" i="80"/>
  <c r="AF76" i="80"/>
  <c r="AF75" i="80"/>
  <c r="AF74" i="80"/>
  <c r="AF73" i="80"/>
  <c r="AF72" i="80"/>
  <c r="AD69" i="80"/>
  <c r="AC69" i="80"/>
  <c r="AB69" i="80"/>
  <c r="AA69" i="80"/>
  <c r="Z69" i="80"/>
  <c r="X69" i="80"/>
  <c r="W69" i="80"/>
  <c r="V69" i="80"/>
  <c r="U69" i="80"/>
  <c r="T69" i="80"/>
  <c r="S69" i="80"/>
  <c r="R69" i="80"/>
  <c r="Q69" i="80"/>
  <c r="P69" i="80"/>
  <c r="O69" i="80"/>
  <c r="N69" i="80"/>
  <c r="M69" i="80"/>
  <c r="L69" i="80"/>
  <c r="K69" i="80"/>
  <c r="J69" i="80"/>
  <c r="I69" i="80"/>
  <c r="H69" i="80"/>
  <c r="G69" i="80"/>
  <c r="F69" i="80"/>
  <c r="AF69" i="80" s="1"/>
  <c r="E69" i="80"/>
  <c r="AF67" i="80"/>
  <c r="AF66" i="80"/>
  <c r="AF65" i="80"/>
  <c r="AF64" i="80"/>
  <c r="AF63" i="80"/>
  <c r="AF62" i="80"/>
  <c r="AD59" i="80"/>
  <c r="AC59" i="80"/>
  <c r="AB59" i="80"/>
  <c r="AA59" i="80"/>
  <c r="Z59" i="80"/>
  <c r="X59" i="80"/>
  <c r="W59" i="80"/>
  <c r="V59" i="80"/>
  <c r="U59" i="80"/>
  <c r="T59" i="80"/>
  <c r="S59" i="80"/>
  <c r="R59" i="80"/>
  <c r="Q59" i="80"/>
  <c r="P59" i="80"/>
  <c r="O59" i="80"/>
  <c r="N59" i="80"/>
  <c r="M59" i="80"/>
  <c r="L59" i="80"/>
  <c r="K59" i="80"/>
  <c r="J59" i="80"/>
  <c r="I59" i="80"/>
  <c r="H59" i="80"/>
  <c r="G59" i="80"/>
  <c r="F59" i="80"/>
  <c r="AF59" i="80" s="1"/>
  <c r="E59" i="80"/>
  <c r="AF57" i="80"/>
  <c r="AF56" i="80"/>
  <c r="AF55" i="80"/>
  <c r="AF54" i="80"/>
  <c r="AF53" i="80"/>
  <c r="AF52" i="80"/>
  <c r="AD49" i="80"/>
  <c r="AC49" i="80"/>
  <c r="AB49" i="80"/>
  <c r="AA49" i="80"/>
  <c r="Z49" i="80"/>
  <c r="X49" i="80"/>
  <c r="W49" i="80"/>
  <c r="V49" i="80"/>
  <c r="U49" i="80"/>
  <c r="T49" i="80"/>
  <c r="S49" i="80"/>
  <c r="R49" i="80"/>
  <c r="Q49" i="80"/>
  <c r="P49" i="80"/>
  <c r="O49" i="80"/>
  <c r="N49" i="80"/>
  <c r="M49" i="80"/>
  <c r="L49" i="80"/>
  <c r="K49" i="80"/>
  <c r="J49" i="80"/>
  <c r="I49" i="80"/>
  <c r="H49" i="80"/>
  <c r="G49" i="80"/>
  <c r="F49" i="80"/>
  <c r="AF49" i="80" s="1"/>
  <c r="E49" i="80"/>
  <c r="AF47" i="80"/>
  <c r="AF46" i="80"/>
  <c r="AF45" i="80"/>
  <c r="AF44" i="80"/>
  <c r="AF43" i="80"/>
  <c r="AF42" i="80"/>
  <c r="AD39" i="80"/>
  <c r="AC39" i="80"/>
  <c r="AB39" i="80"/>
  <c r="AA39" i="80"/>
  <c r="Z39" i="80"/>
  <c r="X39" i="80"/>
  <c r="W39" i="80"/>
  <c r="V39" i="80"/>
  <c r="U39" i="80"/>
  <c r="T39" i="80"/>
  <c r="S39" i="80"/>
  <c r="R39" i="80"/>
  <c r="Q39" i="80"/>
  <c r="P39" i="80"/>
  <c r="O39" i="80"/>
  <c r="N39" i="80"/>
  <c r="M39" i="80"/>
  <c r="L39" i="80"/>
  <c r="K39" i="80"/>
  <c r="J39" i="80"/>
  <c r="I39" i="80"/>
  <c r="H39" i="80"/>
  <c r="G39" i="80"/>
  <c r="F39" i="80"/>
  <c r="AF39" i="80" s="1"/>
  <c r="E39" i="80"/>
  <c r="AF37" i="80"/>
  <c r="AF36" i="80"/>
  <c r="AF35" i="80"/>
  <c r="AF34" i="80"/>
  <c r="AF33" i="80"/>
  <c r="AF32" i="80"/>
  <c r="AD29" i="80"/>
  <c r="AC29" i="80"/>
  <c r="AB29" i="80"/>
  <c r="AA29" i="80"/>
  <c r="Z29" i="80"/>
  <c r="X29" i="80"/>
  <c r="W29" i="80"/>
  <c r="V29" i="80"/>
  <c r="U29" i="80"/>
  <c r="T29" i="80"/>
  <c r="S29" i="80"/>
  <c r="R29" i="80"/>
  <c r="Q29" i="80"/>
  <c r="P29" i="80"/>
  <c r="O29" i="80"/>
  <c r="N29" i="80"/>
  <c r="M29" i="80"/>
  <c r="L29" i="80"/>
  <c r="K29" i="80"/>
  <c r="J29" i="80"/>
  <c r="I29" i="80"/>
  <c r="H29" i="80"/>
  <c r="G29" i="80"/>
  <c r="F29" i="80"/>
  <c r="AF29" i="80" s="1"/>
  <c r="E29" i="80"/>
  <c r="AF27" i="80"/>
  <c r="AF26" i="80"/>
  <c r="AF25" i="80"/>
  <c r="AF24" i="80"/>
  <c r="AF23" i="80"/>
  <c r="AF22" i="80"/>
  <c r="AD19" i="80"/>
  <c r="AC19" i="80"/>
  <c r="AB19" i="80"/>
  <c r="AA19" i="80"/>
  <c r="Z19" i="80"/>
  <c r="X19" i="80"/>
  <c r="W19" i="80"/>
  <c r="V19" i="80"/>
  <c r="U19" i="80"/>
  <c r="T19" i="80"/>
  <c r="S19" i="80"/>
  <c r="R19" i="80"/>
  <c r="Q19" i="80"/>
  <c r="P19" i="80"/>
  <c r="O19" i="80"/>
  <c r="N19" i="80"/>
  <c r="M19" i="80"/>
  <c r="L19" i="80"/>
  <c r="K19" i="80"/>
  <c r="J19" i="80"/>
  <c r="I19" i="80"/>
  <c r="H19" i="80"/>
  <c r="G19" i="80"/>
  <c r="F19" i="80"/>
  <c r="AF19" i="80" s="1"/>
  <c r="E19" i="80"/>
  <c r="AF17" i="80"/>
  <c r="AF16" i="80"/>
  <c r="AF15" i="80"/>
  <c r="AF14" i="80"/>
  <c r="AF13" i="80"/>
  <c r="AF12" i="80"/>
  <c r="AD9" i="80"/>
  <c r="AD125" i="80" s="1"/>
  <c r="AC9" i="80"/>
  <c r="AC125" i="80" s="1"/>
  <c r="AB9" i="80"/>
  <c r="AB125" i="80" s="1"/>
  <c r="AA9" i="80"/>
  <c r="AA125" i="80" s="1"/>
  <c r="Z9" i="80"/>
  <c r="Z125" i="80" s="1"/>
  <c r="X9" i="80"/>
  <c r="X125" i="80" s="1"/>
  <c r="W9" i="80"/>
  <c r="W125" i="80" s="1"/>
  <c r="V9" i="80"/>
  <c r="V125" i="80" s="1"/>
  <c r="U9" i="80"/>
  <c r="U125" i="80" s="1"/>
  <c r="T9" i="80"/>
  <c r="T125" i="80" s="1"/>
  <c r="S9" i="80"/>
  <c r="S125" i="80" s="1"/>
  <c r="R9" i="80"/>
  <c r="R125" i="80" s="1"/>
  <c r="Q9" i="80"/>
  <c r="Q125" i="80" s="1"/>
  <c r="P9" i="80"/>
  <c r="P125" i="80" s="1"/>
  <c r="O9" i="80"/>
  <c r="O125" i="80" s="1"/>
  <c r="N9" i="80"/>
  <c r="N125" i="80" s="1"/>
  <c r="M9" i="80"/>
  <c r="M125" i="80" s="1"/>
  <c r="L9" i="80"/>
  <c r="L125" i="80" s="1"/>
  <c r="K9" i="80"/>
  <c r="K125" i="80" s="1"/>
  <c r="J9" i="80"/>
  <c r="J125" i="80" s="1"/>
  <c r="I9" i="80"/>
  <c r="I125" i="80" s="1"/>
  <c r="H9" i="80"/>
  <c r="H125" i="80" s="1"/>
  <c r="G9" i="80"/>
  <c r="G125" i="80" s="1"/>
  <c r="F9" i="80"/>
  <c r="F125" i="80" s="1"/>
  <c r="E9" i="80"/>
  <c r="E125" i="80" s="1"/>
  <c r="AF7" i="80"/>
  <c r="F138" i="80" s="1"/>
  <c r="AF6" i="80"/>
  <c r="F136" i="80" s="1"/>
  <c r="AF5" i="80"/>
  <c r="F134" i="80" s="1"/>
  <c r="AF4" i="80"/>
  <c r="F132" i="80" s="1"/>
  <c r="AF3" i="80"/>
  <c r="F130" i="80" s="1"/>
  <c r="AF2" i="80"/>
  <c r="F128" i="80" s="1"/>
  <c r="F140" i="80" l="1"/>
  <c r="AF9" i="80"/>
  <c r="AF125" i="80" s="1"/>
  <c r="E25" i="53"/>
  <c r="F24" i="53"/>
  <c r="F6" i="57" l="1"/>
  <c r="F2" i="57"/>
  <c r="F25" i="75" l="1"/>
  <c r="G25" i="75" s="1"/>
  <c r="E217" i="56" l="1"/>
  <c r="E92" i="60" l="1"/>
  <c r="F217" i="56"/>
  <c r="J9" i="60" l="1"/>
  <c r="K56" i="59" l="1"/>
  <c r="K42" i="59"/>
  <c r="K37" i="59"/>
  <c r="K61" i="59"/>
  <c r="K59" i="59"/>
  <c r="K2" i="59"/>
  <c r="F26" i="52"/>
  <c r="H39" i="58"/>
  <c r="F5" i="77" l="1"/>
  <c r="F10" i="77"/>
  <c r="K12" i="59"/>
  <c r="AN24" i="76" l="1"/>
  <c r="AN23" i="76"/>
  <c r="AF24" i="76"/>
  <c r="AF23" i="76"/>
  <c r="AM22" i="76"/>
  <c r="F29" i="69" l="1"/>
  <c r="J73" i="60" l="1"/>
  <c r="K50" i="56" l="1"/>
  <c r="AI6" i="76" l="1"/>
  <c r="AI7" i="76"/>
  <c r="AI8" i="76"/>
  <c r="AI9" i="76"/>
  <c r="AI10" i="76"/>
  <c r="AI11" i="76"/>
  <c r="AI12" i="76"/>
  <c r="AI13" i="76"/>
  <c r="AI14" i="76"/>
  <c r="AI15" i="76"/>
  <c r="AI16" i="76"/>
  <c r="AI17" i="76"/>
  <c r="AI18" i="76"/>
  <c r="AI19" i="76"/>
  <c r="AI20" i="76"/>
  <c r="AI21" i="76"/>
  <c r="AI22" i="76"/>
  <c r="AI23" i="76"/>
  <c r="AI24" i="76"/>
  <c r="AI25" i="76"/>
  <c r="AI26" i="76"/>
  <c r="AI27" i="76"/>
  <c r="AI28" i="76"/>
  <c r="AI29" i="76"/>
  <c r="AI5" i="76"/>
  <c r="AH30" i="76"/>
  <c r="F11" i="75" l="1"/>
  <c r="K42" i="30" l="1"/>
  <c r="K71" i="59" l="1"/>
  <c r="F16" i="79" l="1"/>
  <c r="E24" i="79"/>
  <c r="F20" i="79"/>
  <c r="F14" i="79"/>
  <c r="F12" i="79"/>
  <c r="G12" i="79" s="1"/>
  <c r="F8" i="79"/>
  <c r="G8" i="79" s="1"/>
  <c r="F2" i="79"/>
  <c r="G2" i="79" s="1"/>
  <c r="G14" i="79" l="1"/>
  <c r="G24" i="79" s="1"/>
  <c r="AE30" i="76" l="1"/>
  <c r="K65" i="59" l="1"/>
  <c r="K23" i="59"/>
  <c r="K17" i="59"/>
  <c r="K9" i="59"/>
  <c r="K39" i="30"/>
  <c r="K97" i="30"/>
  <c r="E24" i="78"/>
  <c r="F22" i="78"/>
  <c r="F19" i="78"/>
  <c r="F17" i="78"/>
  <c r="F11" i="78"/>
  <c r="F2" i="78"/>
  <c r="G2" i="78" l="1"/>
  <c r="G24" i="78" s="1"/>
  <c r="T9" i="10" s="1"/>
  <c r="T16" i="10" s="1"/>
  <c r="F47" i="77"/>
  <c r="F40" i="77"/>
  <c r="F32" i="77"/>
  <c r="F29" i="77"/>
  <c r="F26" i="77"/>
  <c r="F23" i="77"/>
  <c r="F15" i="77"/>
  <c r="F2" i="77"/>
  <c r="AB30" i="76" l="1"/>
  <c r="AC23" i="76"/>
  <c r="G2" i="77"/>
  <c r="G53" i="77" s="1"/>
  <c r="E53" i="77" l="1"/>
  <c r="F2" i="75" l="1"/>
  <c r="F6" i="75"/>
  <c r="F16" i="75"/>
  <c r="F20" i="75"/>
  <c r="Z23" i="76" l="1"/>
  <c r="T23" i="76"/>
  <c r="U9" i="10" l="1"/>
  <c r="U16" i="10" s="1"/>
  <c r="E43" i="75" l="1"/>
  <c r="F41" i="75"/>
  <c r="F35" i="75"/>
  <c r="F31" i="75"/>
  <c r="G31" i="75" l="1"/>
  <c r="G2" i="75"/>
  <c r="G31" i="61"/>
  <c r="G30" i="61"/>
  <c r="G29" i="61"/>
  <c r="G28" i="61"/>
  <c r="G24" i="61"/>
  <c r="G22" i="61"/>
  <c r="G18" i="61"/>
  <c r="G3" i="61"/>
  <c r="E34" i="61"/>
  <c r="D9" i="10" s="1"/>
  <c r="G43" i="75" l="1"/>
  <c r="S9" i="10" s="1"/>
  <c r="F30" i="52"/>
  <c r="F22" i="53" l="1"/>
  <c r="K6" i="56" l="1"/>
  <c r="L27" i="54" l="1"/>
  <c r="E10" i="62" l="1"/>
  <c r="F10" i="62" s="1"/>
  <c r="J67" i="60" l="1"/>
  <c r="F2" i="69" l="1"/>
  <c r="M30" i="76" l="1"/>
  <c r="D30" i="76"/>
  <c r="AJ30" i="76" l="1"/>
  <c r="AG30" i="76" l="1"/>
  <c r="AI30" i="76" s="1"/>
  <c r="AD30" i="76"/>
  <c r="AF30" i="76" s="1"/>
  <c r="AA30" i="76"/>
  <c r="AC30" i="76" s="1"/>
  <c r="X30" i="76"/>
  <c r="V30" i="76"/>
  <c r="U30" i="76"/>
  <c r="R30" i="76"/>
  <c r="P30" i="76"/>
  <c r="O30" i="76"/>
  <c r="L30" i="76"/>
  <c r="N30" i="76" s="1"/>
  <c r="J30" i="76"/>
  <c r="I30" i="76"/>
  <c r="G30" i="76"/>
  <c r="F30" i="76"/>
  <c r="C30" i="76"/>
  <c r="AN29" i="76"/>
  <c r="AM29" i="76"/>
  <c r="AL29" i="76"/>
  <c r="AF29" i="76"/>
  <c r="AC29" i="76"/>
  <c r="Z29" i="76"/>
  <c r="W29" i="76"/>
  <c r="T29" i="76"/>
  <c r="Q29" i="76"/>
  <c r="N29" i="76"/>
  <c r="K29" i="76"/>
  <c r="H29" i="76"/>
  <c r="E29" i="76"/>
  <c r="AN28" i="76"/>
  <c r="AM28" i="76"/>
  <c r="AL28" i="76"/>
  <c r="AF28" i="76"/>
  <c r="AC28" i="76"/>
  <c r="Z28" i="76"/>
  <c r="W28" i="76"/>
  <c r="T28" i="76"/>
  <c r="Q28" i="76"/>
  <c r="N28" i="76"/>
  <c r="K28" i="76"/>
  <c r="H28" i="76"/>
  <c r="E28" i="76"/>
  <c r="AN27" i="76"/>
  <c r="AM27" i="76"/>
  <c r="AL27" i="76"/>
  <c r="AF27" i="76"/>
  <c r="AC27" i="76"/>
  <c r="Z27" i="76"/>
  <c r="W27" i="76"/>
  <c r="T27" i="76"/>
  <c r="Q27" i="76"/>
  <c r="N27" i="76"/>
  <c r="K27" i="76"/>
  <c r="H27" i="76"/>
  <c r="E27" i="76"/>
  <c r="AN26" i="76"/>
  <c r="AM26" i="76"/>
  <c r="AL26" i="76"/>
  <c r="AF26" i="76"/>
  <c r="AC26" i="76"/>
  <c r="Z26" i="76"/>
  <c r="W26" i="76"/>
  <c r="T26" i="76"/>
  <c r="Q26" i="76"/>
  <c r="N26" i="76"/>
  <c r="K26" i="76"/>
  <c r="H26" i="76"/>
  <c r="E26" i="76"/>
  <c r="AN25" i="76"/>
  <c r="AM25" i="76"/>
  <c r="AL25" i="76"/>
  <c r="AF25" i="76"/>
  <c r="AC25" i="76"/>
  <c r="Z25" i="76"/>
  <c r="W25" i="76"/>
  <c r="T25" i="76"/>
  <c r="Q25" i="76"/>
  <c r="N25" i="76"/>
  <c r="K25" i="76"/>
  <c r="H25" i="76"/>
  <c r="E25" i="76"/>
  <c r="AN22" i="76"/>
  <c r="AO22" i="76" s="1"/>
  <c r="AL22" i="76"/>
  <c r="AF22" i="76"/>
  <c r="AC22" i="76"/>
  <c r="Z22" i="76"/>
  <c r="W22" i="76"/>
  <c r="T22" i="76"/>
  <c r="Q22" i="76"/>
  <c r="N22" i="76"/>
  <c r="H22" i="76"/>
  <c r="E22" i="76"/>
  <c r="AN21" i="76"/>
  <c r="AM21" i="76"/>
  <c r="AL21" i="76"/>
  <c r="AF21" i="76"/>
  <c r="AC21" i="76"/>
  <c r="Z21" i="76"/>
  <c r="W21" i="76"/>
  <c r="T21" i="76"/>
  <c r="Q21" i="76"/>
  <c r="N21" i="76"/>
  <c r="K21" i="76"/>
  <c r="H21" i="76"/>
  <c r="E21" i="76"/>
  <c r="AN20" i="76"/>
  <c r="AM20" i="76"/>
  <c r="AL20" i="76"/>
  <c r="AF20" i="76"/>
  <c r="AC20" i="76"/>
  <c r="Z20" i="76"/>
  <c r="W20" i="76"/>
  <c r="T20" i="76"/>
  <c r="Q20" i="76"/>
  <c r="N20" i="76"/>
  <c r="K20" i="76"/>
  <c r="H20" i="76"/>
  <c r="E20" i="76"/>
  <c r="AN19" i="76"/>
  <c r="AM19" i="76"/>
  <c r="AL19" i="76"/>
  <c r="AF19" i="76"/>
  <c r="AC19" i="76"/>
  <c r="Z19" i="76"/>
  <c r="W19" i="76"/>
  <c r="T19" i="76"/>
  <c r="Q19" i="76"/>
  <c r="N19" i="76"/>
  <c r="K19" i="76"/>
  <c r="H19" i="76"/>
  <c r="E19" i="76"/>
  <c r="AN18" i="76"/>
  <c r="AM18" i="76"/>
  <c r="AL18" i="76"/>
  <c r="AF18" i="76"/>
  <c r="AC18" i="76"/>
  <c r="Z18" i="76"/>
  <c r="W18" i="76"/>
  <c r="T18" i="76"/>
  <c r="Q18" i="76"/>
  <c r="N18" i="76"/>
  <c r="K18" i="76"/>
  <c r="H18" i="76"/>
  <c r="E18" i="76"/>
  <c r="AN17" i="76"/>
  <c r="AM17" i="76"/>
  <c r="AL17" i="76"/>
  <c r="AF17" i="76"/>
  <c r="AC17" i="76"/>
  <c r="Z17" i="76"/>
  <c r="W17" i="76"/>
  <c r="T17" i="76"/>
  <c r="Q17" i="76"/>
  <c r="N17" i="76"/>
  <c r="K17" i="76"/>
  <c r="H17" i="76"/>
  <c r="E17" i="76"/>
  <c r="AN16" i="76"/>
  <c r="AM16" i="76"/>
  <c r="AL16" i="76"/>
  <c r="AF16" i="76"/>
  <c r="AC16" i="76"/>
  <c r="Z16" i="76"/>
  <c r="W16" i="76"/>
  <c r="T16" i="76"/>
  <c r="Q16" i="76"/>
  <c r="N16" i="76"/>
  <c r="K16" i="76"/>
  <c r="H16" i="76"/>
  <c r="E16" i="76"/>
  <c r="AN15" i="76"/>
  <c r="AM15" i="76"/>
  <c r="AL15" i="76"/>
  <c r="AF15" i="76"/>
  <c r="AC15" i="76"/>
  <c r="Z15" i="76"/>
  <c r="W15" i="76"/>
  <c r="T15" i="76"/>
  <c r="Q15" i="76"/>
  <c r="N15" i="76"/>
  <c r="K15" i="76"/>
  <c r="H15" i="76"/>
  <c r="E15" i="76"/>
  <c r="AN14" i="76"/>
  <c r="AM14" i="76"/>
  <c r="AL14" i="76"/>
  <c r="AF14" i="76"/>
  <c r="AC14" i="76"/>
  <c r="Z14" i="76"/>
  <c r="W14" i="76"/>
  <c r="T14" i="76"/>
  <c r="Q14" i="76"/>
  <c r="N14" i="76"/>
  <c r="K14" i="76"/>
  <c r="H14" i="76"/>
  <c r="E14" i="76"/>
  <c r="AN13" i="76"/>
  <c r="AM13" i="76"/>
  <c r="AL13" i="76"/>
  <c r="AF13" i="76"/>
  <c r="AC13" i="76"/>
  <c r="Z13" i="76"/>
  <c r="W13" i="76"/>
  <c r="T13" i="76"/>
  <c r="Q13" i="76"/>
  <c r="N13" i="76"/>
  <c r="K13" i="76"/>
  <c r="H13" i="76"/>
  <c r="E13" i="76"/>
  <c r="AU12" i="76"/>
  <c r="AT12" i="76"/>
  <c r="AN12" i="76"/>
  <c r="AM12" i="76"/>
  <c r="AL12" i="76"/>
  <c r="AF12" i="76"/>
  <c r="AC12" i="76"/>
  <c r="Z12" i="76"/>
  <c r="W12" i="76"/>
  <c r="T12" i="76"/>
  <c r="Q12" i="76"/>
  <c r="N12" i="76"/>
  <c r="K12" i="76"/>
  <c r="H12" i="76"/>
  <c r="E12" i="76"/>
  <c r="AN11" i="76"/>
  <c r="AM11" i="76"/>
  <c r="AL11" i="76"/>
  <c r="AF11" i="76"/>
  <c r="AC11" i="76"/>
  <c r="Z11" i="76"/>
  <c r="W11" i="76"/>
  <c r="T11" i="76"/>
  <c r="Q11" i="76"/>
  <c r="N11" i="76"/>
  <c r="K11" i="76"/>
  <c r="H11" i="76"/>
  <c r="E11" i="76"/>
  <c r="AN10" i="76"/>
  <c r="AM10" i="76"/>
  <c r="AL10" i="76"/>
  <c r="AF10" i="76"/>
  <c r="AC10" i="76"/>
  <c r="Z10" i="76"/>
  <c r="W10" i="76"/>
  <c r="T10" i="76"/>
  <c r="Q10" i="76"/>
  <c r="N10" i="76"/>
  <c r="K10" i="76"/>
  <c r="H10" i="76"/>
  <c r="E10" i="76"/>
  <c r="AN9" i="76"/>
  <c r="AM9" i="76"/>
  <c r="AL9" i="76"/>
  <c r="AF9" i="76"/>
  <c r="AC9" i="76"/>
  <c r="Z9" i="76"/>
  <c r="W9" i="76"/>
  <c r="T9" i="76"/>
  <c r="Q9" i="76"/>
  <c r="N9" i="76"/>
  <c r="K9" i="76"/>
  <c r="H9" i="76"/>
  <c r="E9" i="76"/>
  <c r="AN8" i="76"/>
  <c r="AM8" i="76"/>
  <c r="AL8" i="76"/>
  <c r="AF8" i="76"/>
  <c r="AC8" i="76"/>
  <c r="Z8" i="76"/>
  <c r="W8" i="76"/>
  <c r="T8" i="76"/>
  <c r="Q8" i="76"/>
  <c r="N8" i="76"/>
  <c r="K8" i="76"/>
  <c r="H8" i="76"/>
  <c r="E8" i="76"/>
  <c r="AN7" i="76"/>
  <c r="AM7" i="76"/>
  <c r="AL7" i="76"/>
  <c r="AF7" i="76"/>
  <c r="AC7" i="76"/>
  <c r="Z7" i="76"/>
  <c r="W7" i="76"/>
  <c r="T7" i="76"/>
  <c r="Q7" i="76"/>
  <c r="N7" i="76"/>
  <c r="K7" i="76"/>
  <c r="H7" i="76"/>
  <c r="E7" i="76"/>
  <c r="AX6" i="76"/>
  <c r="AN6" i="76"/>
  <c r="AM6" i="76"/>
  <c r="AL6" i="76"/>
  <c r="AF6" i="76"/>
  <c r="AC6" i="76"/>
  <c r="Z6" i="76"/>
  <c r="W6" i="76"/>
  <c r="T6" i="76"/>
  <c r="Q6" i="76"/>
  <c r="N6" i="76"/>
  <c r="K6" i="76"/>
  <c r="H6" i="76"/>
  <c r="E6" i="76"/>
  <c r="AT5" i="76"/>
  <c r="AN5" i="76"/>
  <c r="AM5" i="76"/>
  <c r="AL5" i="76"/>
  <c r="AF5" i="76"/>
  <c r="AC5" i="76"/>
  <c r="Z5" i="76"/>
  <c r="W5" i="76"/>
  <c r="T5" i="76"/>
  <c r="Q5" i="76"/>
  <c r="N5" i="76"/>
  <c r="K5" i="76"/>
  <c r="H5" i="76"/>
  <c r="E5" i="76"/>
  <c r="Z30" i="76" l="1"/>
  <c r="T30" i="76"/>
  <c r="H30" i="76"/>
  <c r="AO12" i="76"/>
  <c r="AO20" i="76"/>
  <c r="AO18" i="76"/>
  <c r="AO16" i="76"/>
  <c r="AO14" i="76"/>
  <c r="AO9" i="76"/>
  <c r="AO8" i="76"/>
  <c r="AO25" i="76"/>
  <c r="AO6" i="76"/>
  <c r="AO29" i="76"/>
  <c r="AO27" i="76"/>
  <c r="AX8" i="76"/>
  <c r="AX10" i="76" s="1"/>
  <c r="AM30" i="76" s="1"/>
  <c r="AL30" i="76" s="1"/>
  <c r="AN30" i="76"/>
  <c r="AO7" i="76"/>
  <c r="AO10" i="76"/>
  <c r="AO11" i="76"/>
  <c r="AO13" i="76"/>
  <c r="AO15" i="76"/>
  <c r="AO17" i="76"/>
  <c r="AO19" i="76"/>
  <c r="AO21" i="76"/>
  <c r="AO26" i="76"/>
  <c r="AO28" i="76"/>
  <c r="E30" i="76"/>
  <c r="K30" i="76"/>
  <c r="Q30" i="76"/>
  <c r="W30" i="76"/>
  <c r="AO5" i="76"/>
  <c r="AO30" i="76" l="1"/>
  <c r="L115" i="54"/>
  <c r="H2" i="49" l="1"/>
  <c r="S16" i="10" l="1"/>
  <c r="H217" i="56" l="1"/>
  <c r="K10" i="30" l="1"/>
  <c r="K14" i="30" l="1"/>
  <c r="J217" i="56"/>
  <c r="K20" i="56" l="1"/>
  <c r="K2" i="56"/>
  <c r="F11" i="48" l="1"/>
  <c r="F25" i="48"/>
  <c r="F6" i="48"/>
  <c r="K28" i="56"/>
  <c r="F32" i="69" l="1"/>
  <c r="F21" i="69"/>
  <c r="J20" i="46" l="1"/>
  <c r="K39" i="56" l="1"/>
  <c r="L102" i="54" l="1"/>
  <c r="L86" i="54"/>
  <c r="L2" i="54"/>
  <c r="F16" i="53" l="1"/>
  <c r="G20" i="46" l="1"/>
  <c r="F18" i="69" l="1"/>
  <c r="G2" i="69" l="1"/>
  <c r="K46" i="56"/>
  <c r="F4" i="48" l="1"/>
  <c r="F2" i="48"/>
  <c r="D20" i="46" l="1"/>
  <c r="AN20" i="46" l="1"/>
  <c r="AN9" i="46"/>
  <c r="AN11" i="46"/>
  <c r="AN13" i="46"/>
  <c r="AN15" i="46"/>
  <c r="AN17" i="46"/>
  <c r="AN19" i="46"/>
  <c r="AN7" i="46"/>
  <c r="AL9" i="46"/>
  <c r="AL11" i="46"/>
  <c r="AL13" i="46"/>
  <c r="AL15" i="46"/>
  <c r="AL17" i="46"/>
  <c r="AL19" i="46"/>
  <c r="AL7" i="46"/>
  <c r="AI9" i="46"/>
  <c r="AI11" i="46"/>
  <c r="AI13" i="46"/>
  <c r="AI15" i="46"/>
  <c r="AI17" i="46"/>
  <c r="AI19" i="46"/>
  <c r="AI7" i="46"/>
  <c r="AF9" i="46"/>
  <c r="AF11" i="46"/>
  <c r="AF13" i="46"/>
  <c r="AF15" i="46"/>
  <c r="AF17" i="46"/>
  <c r="AF19" i="46"/>
  <c r="AF7" i="46"/>
  <c r="AC9" i="46"/>
  <c r="AC11" i="46"/>
  <c r="AC13" i="46"/>
  <c r="AC15" i="46"/>
  <c r="AC17" i="46"/>
  <c r="AC19" i="46"/>
  <c r="AC7" i="46"/>
  <c r="Z9" i="46"/>
  <c r="Z11" i="46"/>
  <c r="Z13" i="46"/>
  <c r="Z15" i="46"/>
  <c r="Z17" i="46"/>
  <c r="Z19" i="46"/>
  <c r="Z7" i="46"/>
  <c r="W9" i="46"/>
  <c r="W11" i="46"/>
  <c r="W13" i="46"/>
  <c r="W15" i="46"/>
  <c r="W17" i="46"/>
  <c r="W19" i="46"/>
  <c r="W7" i="46"/>
  <c r="T9" i="46"/>
  <c r="T11" i="46"/>
  <c r="T13" i="46"/>
  <c r="T15" i="46"/>
  <c r="T17" i="46"/>
  <c r="T19" i="46"/>
  <c r="T7" i="46"/>
  <c r="Q9" i="46"/>
  <c r="Q11" i="46"/>
  <c r="Q13" i="46"/>
  <c r="Q15" i="46"/>
  <c r="Q17" i="46"/>
  <c r="Q19" i="46"/>
  <c r="Q7" i="46"/>
  <c r="N11" i="46"/>
  <c r="N9" i="46"/>
  <c r="N13" i="46"/>
  <c r="N15" i="46"/>
  <c r="N17" i="46"/>
  <c r="N19" i="46"/>
  <c r="N7" i="46"/>
  <c r="K9" i="46"/>
  <c r="K11" i="46"/>
  <c r="K13" i="46"/>
  <c r="K15" i="46"/>
  <c r="K17" i="46"/>
  <c r="K19" i="46"/>
  <c r="K7" i="46"/>
  <c r="H9" i="46"/>
  <c r="H11" i="46"/>
  <c r="H13" i="46"/>
  <c r="H15" i="46"/>
  <c r="H17" i="46"/>
  <c r="H19" i="46"/>
  <c r="H7" i="46"/>
  <c r="E9" i="46"/>
  <c r="E11" i="46"/>
  <c r="E13" i="46"/>
  <c r="E15" i="46"/>
  <c r="E17" i="46"/>
  <c r="E19" i="46"/>
  <c r="E7" i="46"/>
  <c r="X20" i="46"/>
  <c r="Z20" i="46" s="1"/>
  <c r="C18" i="9" l="1"/>
  <c r="K29" i="59"/>
  <c r="N9" i="10" l="1"/>
  <c r="N16" i="10" s="1"/>
  <c r="F25" i="69"/>
  <c r="G21" i="69" s="1"/>
  <c r="G10" i="69"/>
  <c r="G42" i="69" l="1"/>
  <c r="I18" i="9"/>
  <c r="L18" i="9" s="1"/>
  <c r="D18" i="9"/>
  <c r="G18" i="9" s="1"/>
  <c r="F18" i="50"/>
  <c r="N18" i="9" l="1"/>
  <c r="M9" i="10" l="1"/>
  <c r="F14" i="53"/>
  <c r="G14" i="53" s="1"/>
  <c r="E17" i="9" s="1"/>
  <c r="F23" i="53"/>
  <c r="F20" i="53"/>
  <c r="F13" i="53"/>
  <c r="F9" i="53"/>
  <c r="F6" i="53"/>
  <c r="F2" i="53"/>
  <c r="G2" i="53" s="1"/>
  <c r="C17" i="9" l="1"/>
  <c r="G23" i="53"/>
  <c r="J17" i="9" s="1"/>
  <c r="G6" i="53"/>
  <c r="D17" i="9" s="1"/>
  <c r="G17" i="9" s="1"/>
  <c r="G16" i="53"/>
  <c r="I17" i="9" s="1"/>
  <c r="L17" i="9" l="1"/>
  <c r="G25" i="53"/>
  <c r="N17" i="9"/>
  <c r="F12" i="48"/>
  <c r="G57" i="34" l="1"/>
  <c r="K80" i="59" l="1"/>
  <c r="K205" i="56" l="1"/>
  <c r="K61" i="56"/>
  <c r="K86" i="56"/>
  <c r="I217" i="56" l="1"/>
  <c r="G217" i="56"/>
  <c r="J123" i="30" l="1"/>
  <c r="F34" i="61"/>
  <c r="D14" i="10" s="1"/>
  <c r="E7" i="62" l="1"/>
  <c r="F8" i="50" l="1"/>
  <c r="K120" i="54" l="1"/>
  <c r="J120" i="54"/>
  <c r="I120" i="54"/>
  <c r="H120" i="54"/>
  <c r="G120" i="54"/>
  <c r="F120" i="54"/>
  <c r="E120" i="54"/>
  <c r="J84" i="59" l="1"/>
  <c r="I84" i="59"/>
  <c r="H84" i="59"/>
  <c r="G84" i="59"/>
  <c r="E84" i="59"/>
  <c r="F84" i="59"/>
  <c r="F9" i="10" l="1"/>
  <c r="J26" i="60"/>
  <c r="J12" i="60"/>
  <c r="J20" i="60"/>
  <c r="K81" i="59" l="1"/>
  <c r="K47" i="59"/>
  <c r="K35" i="59"/>
  <c r="K27" i="59"/>
  <c r="K20" i="59"/>
  <c r="K5" i="59"/>
  <c r="F54" i="52" l="1"/>
  <c r="F23" i="52"/>
  <c r="F21" i="52"/>
  <c r="F16" i="52"/>
  <c r="F6" i="52"/>
  <c r="F2" i="52"/>
  <c r="L118" i="54"/>
  <c r="L113" i="54"/>
  <c r="L108" i="54"/>
  <c r="L105" i="54"/>
  <c r="L84" i="54"/>
  <c r="L76" i="54"/>
  <c r="L73" i="54"/>
  <c r="L69" i="54"/>
  <c r="L57" i="54"/>
  <c r="L55" i="54"/>
  <c r="M55" i="54" s="1"/>
  <c r="L53" i="54"/>
  <c r="L48" i="54"/>
  <c r="L42" i="54"/>
  <c r="L37" i="54"/>
  <c r="L34" i="54"/>
  <c r="L19" i="54"/>
  <c r="L16" i="54"/>
  <c r="M48" i="54" l="1"/>
  <c r="M86" i="54"/>
  <c r="H38" i="49"/>
  <c r="H71" i="49"/>
  <c r="M2" i="54"/>
  <c r="J2" i="60" l="1"/>
  <c r="K2" i="60" s="1"/>
  <c r="F19" i="55"/>
  <c r="K196" i="56"/>
  <c r="K193" i="56"/>
  <c r="K159" i="56"/>
  <c r="K153" i="56"/>
  <c r="L153" i="56" s="1"/>
  <c r="K144" i="56"/>
  <c r="K136" i="56"/>
  <c r="K113" i="56"/>
  <c r="K109" i="56"/>
  <c r="L2" i="56"/>
  <c r="L136" i="56" l="1"/>
  <c r="K120" i="30"/>
  <c r="K83" i="30"/>
  <c r="K70" i="30"/>
  <c r="K66" i="30"/>
  <c r="K63" i="30"/>
  <c r="K49" i="30"/>
  <c r="K37" i="30"/>
  <c r="K28" i="30"/>
  <c r="K20" i="30"/>
  <c r="K17" i="30"/>
  <c r="K25" i="30"/>
  <c r="L25" i="30" s="1"/>
  <c r="K22" i="30"/>
  <c r="K2" i="30"/>
  <c r="L2" i="30" s="1"/>
  <c r="C7" i="9" s="1"/>
  <c r="K6" i="30"/>
  <c r="L17" i="30" l="1"/>
  <c r="J90" i="60"/>
  <c r="J88" i="60"/>
  <c r="J84" i="60"/>
  <c r="J80" i="60"/>
  <c r="J58" i="60"/>
  <c r="J53" i="60"/>
  <c r="J48" i="60"/>
  <c r="J32" i="60"/>
  <c r="J36" i="60"/>
  <c r="J83" i="60" l="1"/>
  <c r="K67" i="60" s="1"/>
  <c r="J52" i="60"/>
  <c r="K32" i="60" s="1"/>
  <c r="G60" i="52"/>
  <c r="H50" i="58" l="1"/>
  <c r="H32" i="58"/>
  <c r="H25" i="58"/>
  <c r="H22" i="58"/>
  <c r="H18" i="58"/>
  <c r="H17" i="58"/>
  <c r="H2" i="58"/>
  <c r="F2" i="55"/>
  <c r="G2" i="55" s="1"/>
  <c r="F6" i="55"/>
  <c r="G6" i="55" s="1"/>
  <c r="F13" i="55"/>
  <c r="F16" i="55"/>
  <c r="F23" i="55"/>
  <c r="E25" i="55"/>
  <c r="I2" i="58" l="1"/>
  <c r="I32" i="58"/>
  <c r="G55" i="58"/>
  <c r="G14" i="10" s="1"/>
  <c r="F55" i="58"/>
  <c r="E55" i="58"/>
  <c r="H55" i="58" l="1"/>
  <c r="F19" i="50"/>
  <c r="F14" i="50"/>
  <c r="F12" i="50"/>
  <c r="G12" i="50" s="1"/>
  <c r="F2" i="50"/>
  <c r="E30" i="48"/>
  <c r="F20" i="48"/>
  <c r="F16" i="48"/>
  <c r="F13" i="48"/>
  <c r="F8" i="48"/>
  <c r="F23" i="48"/>
  <c r="F24" i="48"/>
  <c r="G23" i="48" l="1"/>
  <c r="G13" i="48"/>
  <c r="G2" i="48"/>
  <c r="F50" i="34" l="1"/>
  <c r="F21" i="34" l="1"/>
  <c r="AM9" i="46" l="1"/>
  <c r="AM11" i="46"/>
  <c r="AM13" i="46"/>
  <c r="AM15" i="46"/>
  <c r="AM17" i="46"/>
  <c r="AM19" i="46"/>
  <c r="AM7" i="46"/>
  <c r="AS13" i="46" s="1"/>
  <c r="AS21" i="46" s="1"/>
  <c r="K27" i="30" l="1"/>
  <c r="L27" i="30" s="1"/>
  <c r="D36" i="34" l="1"/>
  <c r="E36" i="34"/>
  <c r="E123" i="30" l="1"/>
  <c r="H123" i="30"/>
  <c r="AJ20" i="46" l="1"/>
  <c r="AL20" i="46" s="1"/>
  <c r="E4" i="62" l="1"/>
  <c r="E5" i="62"/>
  <c r="E6" i="62"/>
  <c r="E8" i="62"/>
  <c r="E9" i="62"/>
  <c r="E3" i="62"/>
  <c r="E2" i="62"/>
  <c r="F8" i="62" l="1"/>
  <c r="F2" i="62"/>
  <c r="C15" i="9"/>
  <c r="F13" i="62" l="1"/>
  <c r="H27" i="34"/>
  <c r="H6" i="34"/>
  <c r="E5" i="51" l="1"/>
  <c r="F5" i="57" l="1"/>
  <c r="L36" i="54" l="1"/>
  <c r="L83" i="54"/>
  <c r="M57" i="54" s="1"/>
  <c r="K135" i="56"/>
  <c r="L159" i="56"/>
  <c r="K217" i="56" l="1"/>
  <c r="L50" i="56"/>
  <c r="M19" i="54"/>
  <c r="L120" i="54"/>
  <c r="L196" i="56"/>
  <c r="AG20" i="46"/>
  <c r="AI20" i="46" s="1"/>
  <c r="L217" i="56" l="1"/>
  <c r="AD20" i="46"/>
  <c r="AF20" i="46" s="1"/>
  <c r="D8" i="51" l="1"/>
  <c r="AA20" i="46"/>
  <c r="AC20" i="46" s="1"/>
  <c r="G9" i="10" l="1"/>
  <c r="H5" i="34"/>
  <c r="H7" i="34"/>
  <c r="H8" i="34"/>
  <c r="H11" i="34"/>
  <c r="H12" i="34"/>
  <c r="H13" i="34"/>
  <c r="H14" i="34"/>
  <c r="H15" i="34"/>
  <c r="H16" i="34"/>
  <c r="H17" i="34"/>
  <c r="H19" i="34"/>
  <c r="H4" i="34"/>
  <c r="L13" i="9" l="1"/>
  <c r="U20" i="46" l="1"/>
  <c r="W20" i="46" s="1"/>
  <c r="F92" i="60"/>
  <c r="G92" i="60"/>
  <c r="H92" i="60"/>
  <c r="J92" i="60" l="1"/>
  <c r="R20" i="46" l="1"/>
  <c r="T20" i="46" s="1"/>
  <c r="D13" i="9" l="1"/>
  <c r="G13" i="9" s="1"/>
  <c r="N13" i="9" s="1"/>
  <c r="I9" i="10"/>
  <c r="I16" i="10" s="1"/>
  <c r="F123" i="30"/>
  <c r="G123" i="30"/>
  <c r="I123" i="30"/>
  <c r="L123" i="30" l="1"/>
  <c r="K58" i="59" l="1"/>
  <c r="K64" i="59"/>
  <c r="K70" i="59"/>
  <c r="K79" i="59"/>
  <c r="O20" i="46"/>
  <c r="Q20" i="46" s="1"/>
  <c r="L58" i="59" l="1"/>
  <c r="G38" i="34" l="1"/>
  <c r="AA9" i="10" s="1"/>
  <c r="F10" i="55" l="1"/>
  <c r="H21" i="34" l="1"/>
  <c r="H24" i="34"/>
  <c r="H25" i="34"/>
  <c r="H26" i="34"/>
  <c r="H28" i="34"/>
  <c r="H29" i="34"/>
  <c r="H30" i="34"/>
  <c r="H34" i="34"/>
  <c r="W9" i="10"/>
  <c r="C11" i="10" l="1"/>
  <c r="J25" i="60"/>
  <c r="K26" i="60"/>
  <c r="J22" i="9"/>
  <c r="E91" i="49"/>
  <c r="H22" i="49"/>
  <c r="E23" i="50"/>
  <c r="E20" i="9"/>
  <c r="E7" i="51"/>
  <c r="F7" i="51" s="1"/>
  <c r="J23" i="9" s="1"/>
  <c r="E6" i="51"/>
  <c r="E4" i="51"/>
  <c r="E3" i="51"/>
  <c r="E2" i="51"/>
  <c r="G26" i="52"/>
  <c r="G6" i="52"/>
  <c r="G2" i="52"/>
  <c r="F16" i="9"/>
  <c r="G23" i="55"/>
  <c r="J15" i="9" s="1"/>
  <c r="G10" i="55"/>
  <c r="F15" i="9" s="1"/>
  <c r="D15" i="9"/>
  <c r="J9" i="10"/>
  <c r="F14" i="9"/>
  <c r="E10" i="57"/>
  <c r="G5" i="57"/>
  <c r="F12" i="9" s="1"/>
  <c r="H54" i="58"/>
  <c r="H30" i="58"/>
  <c r="I25" i="58" s="1"/>
  <c r="K55" i="59"/>
  <c r="L32" i="59" s="1"/>
  <c r="L29" i="59"/>
  <c r="F10" i="9" s="1"/>
  <c r="L12" i="59"/>
  <c r="L2" i="59"/>
  <c r="H30" i="61"/>
  <c r="H3" i="61"/>
  <c r="G62" i="52" l="1"/>
  <c r="H47" i="49"/>
  <c r="I21" i="9" s="1"/>
  <c r="K84" i="59"/>
  <c r="I54" i="58"/>
  <c r="J11" i="9" s="1"/>
  <c r="J19" i="9"/>
  <c r="H28" i="61"/>
  <c r="D8" i="9" s="1"/>
  <c r="G8" i="50"/>
  <c r="D20" i="9" s="1"/>
  <c r="I10" i="9"/>
  <c r="D10" i="9"/>
  <c r="C10" i="9"/>
  <c r="D19" i="9"/>
  <c r="J10" i="9"/>
  <c r="D14" i="9"/>
  <c r="E14" i="9"/>
  <c r="C14" i="9"/>
  <c r="I11" i="9"/>
  <c r="E11" i="9"/>
  <c r="E8" i="51"/>
  <c r="E21" i="9"/>
  <c r="C21" i="9"/>
  <c r="J16" i="9"/>
  <c r="G14" i="50"/>
  <c r="I20" i="9" s="1"/>
  <c r="I14" i="9"/>
  <c r="J14" i="9"/>
  <c r="G2" i="57"/>
  <c r="D12" i="9" s="1"/>
  <c r="G6" i="57"/>
  <c r="I12" i="9" s="1"/>
  <c r="G13" i="55"/>
  <c r="C19" i="9"/>
  <c r="I19" i="9"/>
  <c r="G2" i="50"/>
  <c r="C20" i="9" s="1"/>
  <c r="D21" i="9"/>
  <c r="J21" i="9"/>
  <c r="F2" i="51"/>
  <c r="E23" i="9" s="1"/>
  <c r="F4" i="51"/>
  <c r="I23" i="9" s="1"/>
  <c r="E16" i="9"/>
  <c r="I16" i="9"/>
  <c r="D16" i="9"/>
  <c r="K12" i="60"/>
  <c r="D9" i="9" s="1"/>
  <c r="J9" i="9"/>
  <c r="I9" i="9"/>
  <c r="G34" i="61"/>
  <c r="I8" i="9"/>
  <c r="C16" i="9"/>
  <c r="L84" i="59" l="1"/>
  <c r="C9" i="9"/>
  <c r="K92" i="60"/>
  <c r="E22" i="9"/>
  <c r="G30" i="48"/>
  <c r="D11" i="9"/>
  <c r="I55" i="58"/>
  <c r="I22" i="9"/>
  <c r="H34" i="61"/>
  <c r="C8" i="9"/>
  <c r="G25" i="55"/>
  <c r="I15" i="9"/>
  <c r="F8" i="51"/>
  <c r="H91" i="49"/>
  <c r="G23" i="50"/>
  <c r="G10" i="57"/>
  <c r="M120" i="54"/>
  <c r="F21" i="9" l="1"/>
  <c r="E19" i="9"/>
  <c r="E12" i="9"/>
  <c r="C12" i="9"/>
  <c r="C11" i="9"/>
  <c r="J11" i="10" l="1"/>
  <c r="F14" i="10" l="1"/>
  <c r="L12" i="10"/>
  <c r="E14" i="10" l="1"/>
  <c r="J13" i="10" l="1"/>
  <c r="Q9" i="10"/>
  <c r="E15" i="9"/>
  <c r="E10" i="9" l="1"/>
  <c r="G10" i="9" s="1"/>
  <c r="M25" i="30"/>
  <c r="F7" i="9" s="1"/>
  <c r="K16" i="30"/>
  <c r="L83" i="30" l="1"/>
  <c r="J7" i="9" s="1"/>
  <c r="C9" i="10"/>
  <c r="J8" i="9"/>
  <c r="M20" i="30"/>
  <c r="E7" i="9" s="1"/>
  <c r="L6" i="30"/>
  <c r="L13" i="10"/>
  <c r="L14" i="10"/>
  <c r="J10" i="10"/>
  <c r="J14" i="10"/>
  <c r="F10" i="10"/>
  <c r="F13" i="10"/>
  <c r="E10" i="10"/>
  <c r="E11" i="10"/>
  <c r="E13" i="10"/>
  <c r="D7" i="9" l="1"/>
  <c r="G7" i="9" l="1"/>
  <c r="C20" i="46"/>
  <c r="E20" i="46" s="1"/>
  <c r="I20" i="46" l="1"/>
  <c r="K20" i="46" s="1"/>
  <c r="F11" i="10" l="1"/>
  <c r="AC12" i="10"/>
  <c r="L11" i="10"/>
  <c r="L10" i="10"/>
  <c r="L20" i="46"/>
  <c r="N20" i="46" s="1"/>
  <c r="K9" i="10"/>
  <c r="K16" i="10" s="1"/>
  <c r="G15" i="9"/>
  <c r="F9" i="9"/>
  <c r="G23" i="9"/>
  <c r="L8" i="9"/>
  <c r="L12" i="9"/>
  <c r="L20" i="9"/>
  <c r="H35" i="34"/>
  <c r="G54" i="34"/>
  <c r="G69" i="34"/>
  <c r="Z9" i="10" s="1"/>
  <c r="C14" i="10"/>
  <c r="C13" i="10"/>
  <c r="C10" i="10"/>
  <c r="D16" i="10"/>
  <c r="E9" i="10"/>
  <c r="H9" i="10"/>
  <c r="H16" i="10" s="1"/>
  <c r="O9" i="10"/>
  <c r="O16" i="10" s="1"/>
  <c r="R9" i="10"/>
  <c r="R16" i="10" s="1"/>
  <c r="P9" i="10"/>
  <c r="P16" i="10" s="1"/>
  <c r="F20" i="46"/>
  <c r="AM20" i="46" l="1"/>
  <c r="H20" i="46"/>
  <c r="C16" i="10"/>
  <c r="W14" i="10"/>
  <c r="AC14" i="10" s="1"/>
  <c r="J28" i="9"/>
  <c r="L28" i="9" s="1"/>
  <c r="N28" i="9" s="1"/>
  <c r="J29" i="9"/>
  <c r="L29" i="9" s="1"/>
  <c r="N29" i="9" s="1"/>
  <c r="Y9" i="10"/>
  <c r="Y16" i="10" s="1"/>
  <c r="J27" i="9"/>
  <c r="L27" i="9" s="1"/>
  <c r="N27" i="9" s="1"/>
  <c r="Z16" i="10"/>
  <c r="Q16" i="10"/>
  <c r="G22" i="9"/>
  <c r="G19" i="9"/>
  <c r="L9" i="10"/>
  <c r="L16" i="10" s="1"/>
  <c r="E16" i="10"/>
  <c r="L19" i="9"/>
  <c r="L23" i="9"/>
  <c r="N23" i="9" s="1"/>
  <c r="L21" i="9"/>
  <c r="G21" i="9"/>
  <c r="X9" i="10"/>
  <c r="X16" i="10" s="1"/>
  <c r="L22" i="9"/>
  <c r="G20" i="9"/>
  <c r="N20" i="9" s="1"/>
  <c r="G12" i="9"/>
  <c r="N12" i="9" s="1"/>
  <c r="L15" i="9"/>
  <c r="N15" i="9" s="1"/>
  <c r="AC10" i="10"/>
  <c r="AC11" i="10"/>
  <c r="F31" i="9"/>
  <c r="G8" i="9"/>
  <c r="N8" i="9" s="1"/>
  <c r="AC13" i="10"/>
  <c r="M16" i="10"/>
  <c r="F16" i="10"/>
  <c r="L11" i="9"/>
  <c r="J16" i="10"/>
  <c r="W16" i="10" l="1"/>
  <c r="AA16" i="10"/>
  <c r="J26" i="9"/>
  <c r="J31" i="9" s="1"/>
  <c r="L10" i="9"/>
  <c r="N10" i="9" s="1"/>
  <c r="N22" i="9"/>
  <c r="G11" i="9"/>
  <c r="N11" i="9" s="1"/>
  <c r="E31" i="9"/>
  <c r="N19" i="9"/>
  <c r="G4" i="34"/>
  <c r="K25" i="9" s="1"/>
  <c r="L9" i="9"/>
  <c r="G9" i="9"/>
  <c r="L14" i="9"/>
  <c r="G14" i="9"/>
  <c r="N21" i="9"/>
  <c r="G16" i="9"/>
  <c r="C31" i="9"/>
  <c r="L26" i="9" l="1"/>
  <c r="N26" i="9" s="1"/>
  <c r="L16" i="9"/>
  <c r="N16" i="9" s="1"/>
  <c r="K31" i="9"/>
  <c r="L25" i="9"/>
  <c r="N25" i="9" s="1"/>
  <c r="D31" i="9"/>
  <c r="N9" i="9"/>
  <c r="N14" i="9"/>
  <c r="G31" i="9"/>
  <c r="AC9" i="10" l="1"/>
  <c r="G16" i="10" l="1"/>
  <c r="AC16" i="10" s="1"/>
  <c r="M75" i="30" l="1"/>
  <c r="I7" i="9" s="1"/>
  <c r="I31" i="9" l="1"/>
  <c r="L31" i="9" s="1"/>
  <c r="L7" i="9"/>
  <c r="N7" i="9" s="1"/>
  <c r="N31" i="9" l="1"/>
</calcChain>
</file>

<file path=xl/sharedStrings.xml><?xml version="1.0" encoding="utf-8"?>
<sst xmlns="http://schemas.openxmlformats.org/spreadsheetml/2006/main" count="2086" uniqueCount="1307">
  <si>
    <t xml:space="preserve">RESUMEN VENTAS AL PUBLICO, AUTOMOVILES </t>
  </si>
  <si>
    <t>COMPACTOS</t>
  </si>
  <si>
    <t>DE LUJO</t>
  </si>
  <si>
    <t>DEPORTIVOS</t>
  </si>
  <si>
    <t>SUBCOMPACTOS</t>
  </si>
  <si>
    <t>TOTAL AUTOMOVILES</t>
  </si>
  <si>
    <t xml:space="preserve">FIT   </t>
  </si>
  <si>
    <t xml:space="preserve">HONDA CITY   </t>
  </si>
  <si>
    <t xml:space="preserve">SENTRA   </t>
  </si>
  <si>
    <t xml:space="preserve">STEPWAY   </t>
  </si>
  <si>
    <t xml:space="preserve">AVANZA   </t>
  </si>
  <si>
    <t xml:space="preserve">COROLLA   </t>
  </si>
  <si>
    <t xml:space="preserve">BEETLE   </t>
  </si>
  <si>
    <t xml:space="preserve">AVENGER   </t>
  </si>
  <si>
    <t xml:space="preserve">FUSION   </t>
  </si>
  <si>
    <t xml:space="preserve">MALIBU   </t>
  </si>
  <si>
    <t xml:space="preserve">ATTITUDE   </t>
  </si>
  <si>
    <t xml:space="preserve">FIAT 500   </t>
  </si>
  <si>
    <t xml:space="preserve">AVEO   </t>
  </si>
  <si>
    <t xml:space="preserve">TSURU   </t>
  </si>
  <si>
    <t xml:space="preserve">SANDERO   </t>
  </si>
  <si>
    <t xml:space="preserve">SWIFT   </t>
  </si>
  <si>
    <t xml:space="preserve">CROSSFOX   </t>
  </si>
  <si>
    <t xml:space="preserve">GOL   </t>
  </si>
  <si>
    <t xml:space="preserve">PASSAT CC   </t>
  </si>
  <si>
    <t xml:space="preserve">CHARGER   </t>
  </si>
  <si>
    <t xml:space="preserve">CHRYSLER 300   </t>
  </si>
  <si>
    <t xml:space="preserve">MKZ   </t>
  </si>
  <si>
    <t xml:space="preserve">ALTIMA   </t>
  </si>
  <si>
    <t xml:space="preserve">CAMRY   </t>
  </si>
  <si>
    <t xml:space="preserve">ACCORD   </t>
  </si>
  <si>
    <t xml:space="preserve">MAXIMA   </t>
  </si>
  <si>
    <t xml:space="preserve">KIZASHI   </t>
  </si>
  <si>
    <t xml:space="preserve">GOLF GTI   </t>
  </si>
  <si>
    <t xml:space="preserve">MUSTANG   </t>
  </si>
  <si>
    <t xml:space="preserve">CAMARO   </t>
  </si>
  <si>
    <t xml:space="preserve">370Z   </t>
  </si>
  <si>
    <t>TOTAL CAMIONES</t>
  </si>
  <si>
    <t xml:space="preserve">GRAND CHEROKEE   </t>
  </si>
  <si>
    <t xml:space="preserve">PATRIOT   </t>
  </si>
  <si>
    <t xml:space="preserve">ECOSPORT   </t>
  </si>
  <si>
    <t xml:space="preserve">ESCAPE   </t>
  </si>
  <si>
    <t xml:space="preserve">EXPLORER   </t>
  </si>
  <si>
    <t xml:space="preserve">CAPTIVA SPORT   </t>
  </si>
  <si>
    <t xml:space="preserve">CR-V   </t>
  </si>
  <si>
    <t xml:space="preserve">OUTLANDER   </t>
  </si>
  <si>
    <t xml:space="preserve">PATHFINDER   </t>
  </si>
  <si>
    <t xml:space="preserve">ROGUE   </t>
  </si>
  <si>
    <t xml:space="preserve">XTRAIL   </t>
  </si>
  <si>
    <t xml:space="preserve">GRAND VITARA   </t>
  </si>
  <si>
    <t xml:space="preserve">4RUNNER   </t>
  </si>
  <si>
    <t xml:space="preserve">FJCRUISER   </t>
  </si>
  <si>
    <t xml:space="preserve">HIGHLANDER   </t>
  </si>
  <si>
    <t xml:space="preserve">JOURNEY   </t>
  </si>
  <si>
    <t xml:space="preserve">EDGE   </t>
  </si>
  <si>
    <t xml:space="preserve">SUBURBAN SUV   </t>
  </si>
  <si>
    <t xml:space="preserve">TAHOE   </t>
  </si>
  <si>
    <t xml:space="preserve">MURANO   </t>
  </si>
  <si>
    <t xml:space="preserve">LAND CRUISER   </t>
  </si>
  <si>
    <t xml:space="preserve">RAV 4   </t>
  </si>
  <si>
    <t xml:space="preserve">TOUAREG   </t>
  </si>
  <si>
    <t xml:space="preserve">CLUB WAGON   </t>
  </si>
  <si>
    <t xml:space="preserve">ECONOLINE   </t>
  </si>
  <si>
    <t xml:space="preserve">ODYSSEY   </t>
  </si>
  <si>
    <t xml:space="preserve">NAVIGATOR   </t>
  </si>
  <si>
    <t xml:space="preserve">SIENNA   </t>
  </si>
  <si>
    <t xml:space="preserve">RANGER   </t>
  </si>
  <si>
    <t xml:space="preserve">CANYON   </t>
  </si>
  <si>
    <t xml:space="preserve">COLORADO   </t>
  </si>
  <si>
    <t xml:space="preserve">TORNADO PICKUP   </t>
  </si>
  <si>
    <t xml:space="preserve">KANGOO   </t>
  </si>
  <si>
    <t xml:space="preserve">RAM 1500   </t>
  </si>
  <si>
    <t xml:space="preserve">RAM 2500   </t>
  </si>
  <si>
    <t xml:space="preserve">NEW F150   </t>
  </si>
  <si>
    <t xml:space="preserve">SILVERADO 1500   </t>
  </si>
  <si>
    <t xml:space="preserve">SILVERADO 2500   </t>
  </si>
  <si>
    <t xml:space="preserve">L200   </t>
  </si>
  <si>
    <t xml:space="preserve">HILUX   </t>
  </si>
  <si>
    <t xml:space="preserve">TUNDRA   </t>
  </si>
  <si>
    <t xml:space="preserve">RAM 4000   </t>
  </si>
  <si>
    <t xml:space="preserve">DUCATO   </t>
  </si>
  <si>
    <t xml:space="preserve">AVALANCHE UUV   </t>
  </si>
  <si>
    <t xml:space="preserve">SILVERADO 3500   </t>
  </si>
  <si>
    <t xml:space="preserve">RIDGELINE   </t>
  </si>
  <si>
    <t xml:space="preserve">CABSTAR   </t>
  </si>
  <si>
    <t xml:space="preserve">CRAFTER   </t>
  </si>
  <si>
    <t>TOTAL</t>
  </si>
  <si>
    <t xml:space="preserve"> USO MULTIPLE </t>
  </si>
  <si>
    <t>CHRYSLER</t>
  </si>
  <si>
    <t>FIAT</t>
  </si>
  <si>
    <t>FORD</t>
  </si>
  <si>
    <t>HONDA</t>
  </si>
  <si>
    <t>ISUZU</t>
  </si>
  <si>
    <t>MAZDA</t>
  </si>
  <si>
    <t>MITSUBISHI</t>
  </si>
  <si>
    <t>NISSAN</t>
  </si>
  <si>
    <t>PEUGEOT</t>
  </si>
  <si>
    <t>RENAULT</t>
  </si>
  <si>
    <t>SUZUKI</t>
  </si>
  <si>
    <t>TOYOTA</t>
  </si>
  <si>
    <t>VOLKSWAGEN</t>
  </si>
  <si>
    <t>LINCOLN</t>
  </si>
  <si>
    <t xml:space="preserve">PRIUS   </t>
  </si>
  <si>
    <t xml:space="preserve">CHALLENGER   </t>
  </si>
  <si>
    <t xml:space="preserve">NUEVO JETTA   </t>
  </si>
  <si>
    <t xml:space="preserve">AMAROK   </t>
  </si>
  <si>
    <t xml:space="preserve">LINEA   </t>
  </si>
  <si>
    <t xml:space="preserve">MARCH   </t>
  </si>
  <si>
    <t xml:space="preserve">VERSA   </t>
  </si>
  <si>
    <t xml:space="preserve">SONIC   </t>
  </si>
  <si>
    <t xml:space="preserve">PASSAT   </t>
  </si>
  <si>
    <t xml:space="preserve">LEAF   </t>
  </si>
  <si>
    <t xml:space="preserve">CROSSTOUR   </t>
  </si>
  <si>
    <t xml:space="preserve">HONDA PILOT   </t>
  </si>
  <si>
    <t xml:space="preserve">JUKE   </t>
  </si>
  <si>
    <t xml:space="preserve">KOLEOS   </t>
  </si>
  <si>
    <t xml:space="preserve">TIGUAN   </t>
  </si>
  <si>
    <t xml:space="preserve">TERRAIN SUV   </t>
  </si>
  <si>
    <t xml:space="preserve">TRAVERSE SUV   </t>
  </si>
  <si>
    <t xml:space="preserve">EXPEDITION   </t>
  </si>
  <si>
    <t xml:space="preserve">DUSTER   </t>
  </si>
  <si>
    <t xml:space="preserve">DART   </t>
  </si>
  <si>
    <t xml:space="preserve">TRAX   </t>
  </si>
  <si>
    <t xml:space="preserve">GRANDE PUNTO 3 PTAS   </t>
  </si>
  <si>
    <t>Comitán</t>
  </si>
  <si>
    <t xml:space="preserve">San Cristóbal </t>
  </si>
  <si>
    <t>Tuxtla Gutiérrez</t>
  </si>
  <si>
    <t>Palenque</t>
  </si>
  <si>
    <t>Arriaga</t>
  </si>
  <si>
    <t>Tapachula</t>
  </si>
  <si>
    <t>Plaza</t>
  </si>
  <si>
    <t>VW</t>
  </si>
  <si>
    <t>CHEVROLET</t>
  </si>
  <si>
    <t>GMC</t>
  </si>
  <si>
    <t>FAW</t>
  </si>
  <si>
    <t>HINO</t>
  </si>
  <si>
    <t>TAPACHULA</t>
  </si>
  <si>
    <t>PALENQUE</t>
  </si>
  <si>
    <t>ARRIAGA</t>
  </si>
  <si>
    <t>COMPACTO</t>
  </si>
  <si>
    <t>SUBCOMPACTO</t>
  </si>
  <si>
    <t>MARCA</t>
  </si>
  <si>
    <t>MODELO</t>
  </si>
  <si>
    <t>USOS MULTIPLES</t>
  </si>
  <si>
    <t>CAMIONES LIGEROS</t>
  </si>
  <si>
    <t>SAN CRISTÓBAL</t>
  </si>
  <si>
    <t>DEPORTIVO</t>
  </si>
  <si>
    <t>SEGMENTO</t>
  </si>
  <si>
    <t xml:space="preserve"> DE LUJO</t>
  </si>
  <si>
    <t>RUSH</t>
  </si>
  <si>
    <t>USOS MILTIPLES</t>
  </si>
  <si>
    <t xml:space="preserve">FOCUS </t>
  </si>
  <si>
    <t>TRANSIT</t>
  </si>
  <si>
    <t>TOTAL POR SEGMENTO</t>
  </si>
  <si>
    <t>STRADA</t>
  </si>
  <si>
    <t>TOTAL POR MODELO</t>
  </si>
  <si>
    <t>FRONTIER</t>
  </si>
  <si>
    <t>URVAN</t>
  </si>
  <si>
    <t xml:space="preserve">TIIDA </t>
  </si>
  <si>
    <t>NUEVO GOL</t>
  </si>
  <si>
    <t>SAVEIRO</t>
  </si>
  <si>
    <t xml:space="preserve">CLASICO </t>
  </si>
  <si>
    <t>NP300</t>
  </si>
  <si>
    <t>H100</t>
  </si>
  <si>
    <t>TACOMA</t>
  </si>
  <si>
    <t>HIACE</t>
  </si>
  <si>
    <t>TRANSPORTER</t>
  </si>
  <si>
    <t>FREIGHTLINER</t>
  </si>
  <si>
    <t>ACADIA</t>
  </si>
  <si>
    <t>TERRAIN</t>
  </si>
  <si>
    <t>FLUENCE</t>
  </si>
  <si>
    <t>TOTAL POR PLAZA</t>
  </si>
  <si>
    <t>TOYOYA</t>
  </si>
  <si>
    <t>MERCEDEZ BENZ</t>
  </si>
  <si>
    <t>YUKON</t>
  </si>
  <si>
    <t>GM</t>
  </si>
  <si>
    <t>CASCADIA 125 6X4</t>
  </si>
  <si>
    <t>CL 120</t>
  </si>
  <si>
    <t>M2 20K</t>
  </si>
  <si>
    <t>M2 25K</t>
  </si>
  <si>
    <t>M2 35K</t>
  </si>
  <si>
    <t>M2 44K</t>
  </si>
  <si>
    <t>M2 52K 6X4</t>
  </si>
  <si>
    <t>MERCEDES BENZ</t>
  </si>
  <si>
    <t>SPRINTER 90665713-MXQ</t>
  </si>
  <si>
    <t>MBO 1019/44</t>
  </si>
  <si>
    <t>MBO 1219/52</t>
  </si>
  <si>
    <t>MBO 1419/60</t>
  </si>
  <si>
    <t>CARGA</t>
  </si>
  <si>
    <t>PASAJE</t>
  </si>
  <si>
    <t>ELF200E</t>
  </si>
  <si>
    <t>ISUZU ELF300E</t>
  </si>
  <si>
    <t>ISUZU ELF500</t>
  </si>
  <si>
    <t>ISUZU ELF600</t>
  </si>
  <si>
    <t>ISUZU ELF800</t>
  </si>
  <si>
    <t>MERCEDES  BENZ</t>
  </si>
  <si>
    <t>FAW GF900</t>
  </si>
  <si>
    <t>FAW GF8</t>
  </si>
  <si>
    <t>FAW GF250</t>
  </si>
  <si>
    <t>VOLKSBUS 8.150 FEB</t>
  </si>
  <si>
    <t>AMAROK</t>
  </si>
  <si>
    <t>CRAFTER</t>
  </si>
  <si>
    <t>SERIE 300</t>
  </si>
  <si>
    <t>SERIE 500</t>
  </si>
  <si>
    <t>REPORTE DE VENTAS POR SEGMENTO</t>
  </si>
  <si>
    <t xml:space="preserve">CHRYSLER 200   </t>
  </si>
  <si>
    <t>UNO</t>
  </si>
  <si>
    <t>POLO</t>
  </si>
  <si>
    <t xml:space="preserve">F-350   </t>
  </si>
  <si>
    <t>%</t>
  </si>
  <si>
    <t>ENE</t>
  </si>
  <si>
    <t>FEB</t>
  </si>
  <si>
    <t>MAR</t>
  </si>
  <si>
    <t>SEGMENTO/MES</t>
  </si>
  <si>
    <t>CAMIONES PESADOS</t>
  </si>
  <si>
    <t>ACUMULADO POR SEGMENTO</t>
  </si>
  <si>
    <t>TOWN COUNTRY</t>
  </si>
  <si>
    <t>NOTE</t>
  </si>
  <si>
    <t>VERANO</t>
  </si>
  <si>
    <t>VOLKSBUS 15.190 FEB</t>
  </si>
  <si>
    <t>ARMADA</t>
  </si>
  <si>
    <t>CAMIONES PESADOS Y AUTOBUS</t>
  </si>
  <si>
    <t>POLICE INTERCEPTOR</t>
  </si>
  <si>
    <t>ENCLAVE</t>
  </si>
  <si>
    <t>ENCORE</t>
  </si>
  <si>
    <t>FRONTIER V6</t>
  </si>
  <si>
    <t>S-CROSS</t>
  </si>
  <si>
    <t>PARADISO 1800 DD</t>
  </si>
  <si>
    <t>VENTO</t>
  </si>
  <si>
    <t>VW   CAMIONES</t>
  </si>
  <si>
    <t>VARIACIÓN</t>
  </si>
  <si>
    <t xml:space="preserve">COMITAN </t>
  </si>
  <si>
    <t>TUXTLA GUTIÉRREZ PTE</t>
  </si>
  <si>
    <t>TUXTLA GUTIÉRREZ OTE</t>
  </si>
  <si>
    <t xml:space="preserve">CHEROKEE   </t>
  </si>
  <si>
    <t xml:space="preserve"> COMPASS   </t>
  </si>
  <si>
    <t>SAFRANE</t>
  </si>
  <si>
    <t>DURANGO</t>
  </si>
  <si>
    <t>ASX</t>
  </si>
  <si>
    <t>SPRINTER CHASIS CABINA</t>
  </si>
  <si>
    <t>SPRINTER CARGO VAN</t>
  </si>
  <si>
    <t>VITO 63970513</t>
  </si>
  <si>
    <t xml:space="preserve">TUXTLA GUTIÉRREZ </t>
  </si>
  <si>
    <t>F-450</t>
  </si>
  <si>
    <t xml:space="preserve">CREW CAB </t>
  </si>
  <si>
    <t>TUXTLA GUTIÉRREZ</t>
  </si>
  <si>
    <t>PARADISO 1350</t>
  </si>
  <si>
    <t>CREW CAB</t>
  </si>
  <si>
    <t>ABR</t>
  </si>
  <si>
    <t>TITAN</t>
  </si>
  <si>
    <t>CARGO VAN</t>
  </si>
  <si>
    <t>MAY</t>
  </si>
  <si>
    <t>JUN</t>
  </si>
  <si>
    <t>IBIZA</t>
  </si>
  <si>
    <t>TOLEDO</t>
  </si>
  <si>
    <t xml:space="preserve">CIVIC    </t>
  </si>
  <si>
    <t>SEAT</t>
  </si>
  <si>
    <t>JUL</t>
  </si>
  <si>
    <t xml:space="preserve">MKC </t>
  </si>
  <si>
    <t>LEON</t>
  </si>
  <si>
    <t>AGO</t>
  </si>
  <si>
    <t>LOGAN</t>
  </si>
  <si>
    <t>CADDY</t>
  </si>
  <si>
    <t>REGAL</t>
  </si>
  <si>
    <t>CRZ</t>
  </si>
  <si>
    <t>NUEVO GOLF</t>
  </si>
  <si>
    <t>IBIZA SC</t>
  </si>
  <si>
    <t>LEON SC</t>
  </si>
  <si>
    <t>FREETRACK</t>
  </si>
  <si>
    <t>MARK  LT</t>
  </si>
  <si>
    <t>M2 60K 6X4</t>
  </si>
  <si>
    <t>SEP</t>
  </si>
  <si>
    <t xml:space="preserve">RAM 700 </t>
  </si>
  <si>
    <t>OCT</t>
  </si>
  <si>
    <t>NOV</t>
  </si>
  <si>
    <t>F-550</t>
  </si>
  <si>
    <t>BUICK</t>
  </si>
  <si>
    <t>DIC</t>
  </si>
  <si>
    <t>MIRAGE</t>
  </si>
  <si>
    <t>VISION</t>
  </si>
  <si>
    <t>CIAZ</t>
  </si>
  <si>
    <t>NV2500</t>
  </si>
  <si>
    <t>VERSIÓN</t>
  </si>
  <si>
    <t>GLS</t>
  </si>
  <si>
    <t>GLX</t>
  </si>
  <si>
    <t>GL</t>
  </si>
  <si>
    <t>ESPECIAL</t>
  </si>
  <si>
    <t>4X4</t>
  </si>
  <si>
    <t>GLS TM</t>
  </si>
  <si>
    <t>GLS TA</t>
  </si>
  <si>
    <t>GLX TM</t>
  </si>
  <si>
    <t>GLX TA</t>
  </si>
  <si>
    <t>GL TM</t>
  </si>
  <si>
    <t>GL CVT</t>
  </si>
  <si>
    <t>GLX CVT</t>
  </si>
  <si>
    <t>GLX CVT ALL GRIP</t>
  </si>
  <si>
    <t>GA</t>
  </si>
  <si>
    <t>GLS AT</t>
  </si>
  <si>
    <t>GLX AT</t>
  </si>
  <si>
    <t>SPORT</t>
  </si>
  <si>
    <t xml:space="preserve">BOXER OF </t>
  </si>
  <si>
    <t>PAQ "N" CX</t>
  </si>
  <si>
    <t>PAQ "L" CXL</t>
  </si>
  <si>
    <t>PAQ "B" TELA</t>
  </si>
  <si>
    <t>PAQ "C" PREMIUM TURBO</t>
  </si>
  <si>
    <t>PAQ "X" PREMIUM TURBO</t>
  </si>
  <si>
    <t>PAQ "B" SLT</t>
  </si>
  <si>
    <t>PAQ "D" DENALI</t>
  </si>
  <si>
    <t>SIERRA REGULAR 4X4</t>
  </si>
  <si>
    <t>SLE</t>
  </si>
  <si>
    <t>SIERRA CREW CAB 4X4</t>
  </si>
  <si>
    <t>SLT</t>
  </si>
  <si>
    <t>SIERRA CREW CAB 4X4 ALL TERRAIN</t>
  </si>
  <si>
    <t>ALL TERRAIN</t>
  </si>
  <si>
    <t>SIERRA CREW CAB AWD</t>
  </si>
  <si>
    <t>DENALI</t>
  </si>
  <si>
    <t>PAQ "C" DENALI QUEMACOCOS</t>
  </si>
  <si>
    <t>PAQ "D" DENALI QUEMACOCOS</t>
  </si>
  <si>
    <t>COUPE MT</t>
  </si>
  <si>
    <t>COUPE AT</t>
  </si>
  <si>
    <t>LX AT</t>
  </si>
  <si>
    <t>LX MT</t>
  </si>
  <si>
    <t>EX MT</t>
  </si>
  <si>
    <t>EXL NAVI</t>
  </si>
  <si>
    <t>FUN MT</t>
  </si>
  <si>
    <t>FUN CVT</t>
  </si>
  <si>
    <t>LX CVT</t>
  </si>
  <si>
    <t>EX CVT</t>
  </si>
  <si>
    <t>LX</t>
  </si>
  <si>
    <t>I-STYLE</t>
  </si>
  <si>
    <t>EXL NAVI 2WD</t>
  </si>
  <si>
    <t>EXL NAVI 4WD</t>
  </si>
  <si>
    <t>EX</t>
  </si>
  <si>
    <t>TOURING</t>
  </si>
  <si>
    <t>EXL NAVI L4</t>
  </si>
  <si>
    <t>EXL NAVI V6</t>
  </si>
  <si>
    <t>EXL</t>
  </si>
  <si>
    <t>GASOLINA</t>
  </si>
  <si>
    <t>DIÉSEL</t>
  </si>
  <si>
    <t>ES</t>
  </si>
  <si>
    <t>SE</t>
  </si>
  <si>
    <t>LTD</t>
  </si>
  <si>
    <t>SE+</t>
  </si>
  <si>
    <t>GLX MT</t>
  </si>
  <si>
    <t>GLS MT</t>
  </si>
  <si>
    <t>GLS CVT</t>
  </si>
  <si>
    <t>EXPRESSION TM</t>
  </si>
  <si>
    <t>DYNAMIQUE TM</t>
  </si>
  <si>
    <t>DYNAMIQUE TA</t>
  </si>
  <si>
    <t>DYNAMIQUE TA MEDIA NAV</t>
  </si>
  <si>
    <t>DYNAMIQUE PACK</t>
  </si>
  <si>
    <t>EXPRESSION</t>
  </si>
  <si>
    <t>DYNAMIQUE</t>
  </si>
  <si>
    <t>PRIVILEGE</t>
  </si>
  <si>
    <t>AUTENTIQUE TM</t>
  </si>
  <si>
    <t>EXPRESSION CVT</t>
  </si>
  <si>
    <t>DYNAMIQUE CVT</t>
  </si>
  <si>
    <t xml:space="preserve">TRAFIC VU </t>
  </si>
  <si>
    <t>L2H2</t>
  </si>
  <si>
    <t>GAS</t>
  </si>
  <si>
    <t>GAS AC</t>
  </si>
  <si>
    <t>GAS CARGA</t>
  </si>
  <si>
    <t>SL OUTDOOR TM</t>
  </si>
  <si>
    <t>SL OUTDOOR TA</t>
  </si>
  <si>
    <t>LUXE 2.0 TM</t>
  </si>
  <si>
    <t>AUTENTIQUE TA</t>
  </si>
  <si>
    <t>IKON HATCH</t>
  </si>
  <si>
    <t xml:space="preserve">FIESTA </t>
  </si>
  <si>
    <t>S TM</t>
  </si>
  <si>
    <t>SE TM</t>
  </si>
  <si>
    <t>SE TA</t>
  </si>
  <si>
    <t>TITANIUM TA</t>
  </si>
  <si>
    <t>ST</t>
  </si>
  <si>
    <t>S</t>
  </si>
  <si>
    <t>APPEARANCE</t>
  </si>
  <si>
    <t>TITANIUM PLUS</t>
  </si>
  <si>
    <t>SE LUX</t>
  </si>
  <si>
    <t xml:space="preserve">SE LUX PLUS NAV </t>
  </si>
  <si>
    <t>GT CONVERTIBLE</t>
  </si>
  <si>
    <t>TREND MT</t>
  </si>
  <si>
    <t>TREND AT</t>
  </si>
  <si>
    <t>TITANIUM AT</t>
  </si>
  <si>
    <t>S PLUS</t>
  </si>
  <si>
    <t>TREND</t>
  </si>
  <si>
    <t>TREND ECOBOOST</t>
  </si>
  <si>
    <t>TITANIUM</t>
  </si>
  <si>
    <t>TITANIUM ECOBOOST</t>
  </si>
  <si>
    <t>XLT BASE</t>
  </si>
  <si>
    <t>XLT V6</t>
  </si>
  <si>
    <t>XLT V6 LEATHER</t>
  </si>
  <si>
    <t>LIMITED V6</t>
  </si>
  <si>
    <t xml:space="preserve">SPORT </t>
  </si>
  <si>
    <t>BASE SE</t>
  </si>
  <si>
    <t>SEL</t>
  </si>
  <si>
    <t>LIMITED</t>
  </si>
  <si>
    <t>KING RANCH</t>
  </si>
  <si>
    <t>MAX XL</t>
  </si>
  <si>
    <t>MAX LIMITED</t>
  </si>
  <si>
    <t>PASAJEROS LARGA DIESEL</t>
  </si>
  <si>
    <t>PASAJEROS BUS</t>
  </si>
  <si>
    <t>VAN CORTA</t>
  </si>
  <si>
    <t>VAN LARGA</t>
  </si>
  <si>
    <t>VAN CHASSIS</t>
  </si>
  <si>
    <t>WAGON 8 PAS</t>
  </si>
  <si>
    <t>WAGON 15 PAS</t>
  </si>
  <si>
    <t>VAN E-150</t>
  </si>
  <si>
    <t>REGULAR CAB</t>
  </si>
  <si>
    <t>LOBO</t>
  </si>
  <si>
    <t>SUP CAB</t>
  </si>
  <si>
    <t>CHASIS</t>
  </si>
  <si>
    <t>SUPER DUTY</t>
  </si>
  <si>
    <t xml:space="preserve">F 250 </t>
  </si>
  <si>
    <t>XL</t>
  </si>
  <si>
    <t>XL PLUS</t>
  </si>
  <si>
    <t>DIESEL</t>
  </si>
  <si>
    <t>BASE</t>
  </si>
  <si>
    <t>TC</t>
  </si>
  <si>
    <t>ASG CL</t>
  </si>
  <si>
    <t>ASG GL</t>
  </si>
  <si>
    <t>CL</t>
  </si>
  <si>
    <t>CROSS</t>
  </si>
  <si>
    <t>STARLINE CS</t>
  </si>
  <si>
    <t>TRENDLINE DOBLE CABINA</t>
  </si>
  <si>
    <t>STD</t>
  </si>
  <si>
    <t>TIPTRONIC</t>
  </si>
  <si>
    <t>DSG TURBO</t>
  </si>
  <si>
    <t>DSG TURBO R-LINE</t>
  </si>
  <si>
    <t>STD SPORT</t>
  </si>
  <si>
    <t>STD TURBO</t>
  </si>
  <si>
    <t>TIP SPORT BASE</t>
  </si>
  <si>
    <t>DSG COMFORTLINE</t>
  </si>
  <si>
    <t>DSG COMFORTLINE ASIST</t>
  </si>
  <si>
    <t>DSG COMFORTLINE ASIST NAV</t>
  </si>
  <si>
    <t>DSG COMFORTLINE ASIST SPORT</t>
  </si>
  <si>
    <t>DSG COMFORTLINE ASISTENTE TC</t>
  </si>
  <si>
    <t>DSG COMFORTLINE NAV</t>
  </si>
  <si>
    <t>DSG COMFORTLINE SPORT</t>
  </si>
  <si>
    <t>DSG COMFORTLINE TC</t>
  </si>
  <si>
    <t>DSG HIGHLINE ASIST</t>
  </si>
  <si>
    <t>DSG HIGHLINE ASIST NAV</t>
  </si>
  <si>
    <t>DSG HIGHINE NAV</t>
  </si>
  <si>
    <t>STD COMFORTLINE ASIST NAV</t>
  </si>
  <si>
    <t>STD COMFORTLINE ASIST SPORT</t>
  </si>
  <si>
    <t>STD COMFORTLINE ASIST TC</t>
  </si>
  <si>
    <t>STD COMFORTLINE NAV</t>
  </si>
  <si>
    <t>STD COMFORTLINE SPORT</t>
  </si>
  <si>
    <t>STD COMFORTLINE TC</t>
  </si>
  <si>
    <t>TDI ACTIVE</t>
  </si>
  <si>
    <t>TDI HIGHLINE</t>
  </si>
  <si>
    <t>TDI STYLE</t>
  </si>
  <si>
    <t>TIP ACTIVE</t>
  </si>
  <si>
    <t>TIP HIGHLINE</t>
  </si>
  <si>
    <t>TIP STARLINE</t>
  </si>
  <si>
    <t>CL AIRE STD</t>
  </si>
  <si>
    <t>CL AIRE TIP</t>
  </si>
  <si>
    <t>CL AIRE STD ABS</t>
  </si>
  <si>
    <t>CL AIRE TIP ABS</t>
  </si>
  <si>
    <t>2.0 STD</t>
  </si>
  <si>
    <t>2.0 TIP</t>
  </si>
  <si>
    <t>COMFORTLINE STD</t>
  </si>
  <si>
    <t>COMFORTLINE TIP</t>
  </si>
  <si>
    <t>SPORTLINE STD</t>
  </si>
  <si>
    <t>GLI  MANUAL</t>
  </si>
  <si>
    <t>GLI  DSG</t>
  </si>
  <si>
    <t>SPORTLINE TIP</t>
  </si>
  <si>
    <t>TDI DSG</t>
  </si>
  <si>
    <t>TRENDLINE STD</t>
  </si>
  <si>
    <t>COMFORTLINE RIN 17</t>
  </si>
  <si>
    <t>DESIGN</t>
  </si>
  <si>
    <t>HIGHLINE</t>
  </si>
  <si>
    <t>SPORTLINE</t>
  </si>
  <si>
    <t>V6</t>
  </si>
  <si>
    <t>V6 PAQ NAV</t>
  </si>
  <si>
    <t>2.0 TURBO</t>
  </si>
  <si>
    <t>2.0 TURBO BOTON</t>
  </si>
  <si>
    <t>2.0 TURBO  BOTON PAQ NAV</t>
  </si>
  <si>
    <t xml:space="preserve">V6 BOTON </t>
  </si>
  <si>
    <t>V6 BOTON PAQ NAV</t>
  </si>
  <si>
    <t>DSG</t>
  </si>
  <si>
    <t>DSG ASISTENTE</t>
  </si>
  <si>
    <t>DSG NAV</t>
  </si>
  <si>
    <t>DSG PIEL</t>
  </si>
  <si>
    <t>1.4 PAQ SPORT AND STYLE</t>
  </si>
  <si>
    <t>2.0 NATIVE PAQ SPORT &amp; STYLE</t>
  </si>
  <si>
    <t>TIGUAN 1.4</t>
  </si>
  <si>
    <t>TRACK AND FUN</t>
  </si>
  <si>
    <t>TRACK AND FUN 4MOTION</t>
  </si>
  <si>
    <t>TRACK AND FUN NAV</t>
  </si>
  <si>
    <t>TRACK AND FUN PIEL</t>
  </si>
  <si>
    <t>TRACK AND FUN PIEL NAV</t>
  </si>
  <si>
    <t>HYBRID</t>
  </si>
  <si>
    <t>V6 NAV</t>
  </si>
  <si>
    <t>V6 TDI SIN TC</t>
  </si>
  <si>
    <t>V6 TDI TC</t>
  </si>
  <si>
    <t>V8 SIN TC</t>
  </si>
  <si>
    <t>V8 TC</t>
  </si>
  <si>
    <t>CHASIS CABINA</t>
  </si>
  <si>
    <t>PASAJEROS</t>
  </si>
  <si>
    <t>PASAJEROS EQUIPADA</t>
  </si>
  <si>
    <t xml:space="preserve">ENTRY 4X4 STD </t>
  </si>
  <si>
    <t>HIGHLINE 4 MOTION AT</t>
  </si>
  <si>
    <t>CARGO VAN 3.88 LWB CE TA</t>
  </si>
  <si>
    <t>CARGO VAN 3.88 LWB CN TA</t>
  </si>
  <si>
    <t>CARGO VAN 3.88 MWB</t>
  </si>
  <si>
    <t>CARGO VAN 3.88 MWB TN P</t>
  </si>
  <si>
    <t>CARGO VAN 5.0 LWB CE TA</t>
  </si>
  <si>
    <t>CARGO VAN 5.0 MWB CN TA</t>
  </si>
  <si>
    <t>CARGO VAN 5.0  MWB TN</t>
  </si>
  <si>
    <t>CHASIS CABINA 3.88  MWB</t>
  </si>
  <si>
    <t>CHASIS CABINA 3.88  LWB</t>
  </si>
  <si>
    <t>CHASIS CABINA 5.0 LWB TN</t>
  </si>
  <si>
    <t>CHASIS CABINA 5.0 MWB TN</t>
  </si>
  <si>
    <t>VISION ATX</t>
  </si>
  <si>
    <t>DART SXT ATX</t>
  </si>
  <si>
    <t>DART SXT MTX</t>
  </si>
  <si>
    <t>DART GT AUT</t>
  </si>
  <si>
    <t>DART LIMITED</t>
  </si>
  <si>
    <t>ATTITUDE SE  MTX</t>
  </si>
  <si>
    <t>ATTITUDE SE  ATX</t>
  </si>
  <si>
    <t>ATTITUDE SXT ATX</t>
  </si>
  <si>
    <t>ATTITUDE SXT MTX</t>
  </si>
  <si>
    <t>CHRYSLER 300 6 CIL</t>
  </si>
  <si>
    <t>CHRYSLER 300  C 8 CIL</t>
  </si>
  <si>
    <t>CHRYSLER 200 C</t>
  </si>
  <si>
    <t>CHRYSLER 200 LIMITED</t>
  </si>
  <si>
    <t>CHRYSLER 200 ADVANCE</t>
  </si>
  <si>
    <t>CHANGER SRT</t>
  </si>
  <si>
    <t>CHANGER RT</t>
  </si>
  <si>
    <t>CHANGER POLICE</t>
  </si>
  <si>
    <t>TOWN &amp; COUNTRY LI</t>
  </si>
  <si>
    <t>TOWN &amp; COUNTRY TOURING PIEL</t>
  </si>
  <si>
    <t>TOWN &amp; COUNTRY LIMITED</t>
  </si>
  <si>
    <t>JOURNEY SE 5P</t>
  </si>
  <si>
    <t>JOURNEY SE 7P</t>
  </si>
  <si>
    <t>JOURNEY SXT AUT 5 PAS</t>
  </si>
  <si>
    <t>JOURNEY R/T</t>
  </si>
  <si>
    <t>RAM 700 CAB REG</t>
  </si>
  <si>
    <t>RAM 700 CLUB CAB</t>
  </si>
  <si>
    <t>RAM 1500 ST S/C</t>
  </si>
  <si>
    <t>RAM 1500 ST C/C</t>
  </si>
  <si>
    <t>RAM 1500 ST STD 4X2 C/C</t>
  </si>
  <si>
    <t>RAM 1500 ST STD 4X4</t>
  </si>
  <si>
    <t>RAM 1500 CREW CAB SLT V6</t>
  </si>
  <si>
    <t>RAM 2500 SPORT R.C.</t>
  </si>
  <si>
    <t>RAM 2500 RT 4X4</t>
  </si>
  <si>
    <t>RAM 2500 RT 4X2</t>
  </si>
  <si>
    <t>RAM 2500 REG CAB R/T</t>
  </si>
  <si>
    <t>RAM 2500 ST AUT 4X4</t>
  </si>
  <si>
    <t>RAM 2500 ST MANUAL</t>
  </si>
  <si>
    <t>RAM 2500 SLT AUT 4X2</t>
  </si>
  <si>
    <t>RAM 2500 SLT AUT 4X4</t>
  </si>
  <si>
    <t>RAM 2500 CREW CAB SLT 4X2 TRABAJO</t>
  </si>
  <si>
    <t>RAM 2500 CREW CAB SLT 4X4 TRABAJO</t>
  </si>
  <si>
    <t>RAM 2500 CREW CAB SLT 4X2</t>
  </si>
  <si>
    <t>RAM 2500 CREW CAB SLT 4X4</t>
  </si>
  <si>
    <t>RAM 2500 CREW CAB LARAMIE 4X2</t>
  </si>
  <si>
    <t>RAM 2500 CREW CAB LARAMIE 4X4</t>
  </si>
  <si>
    <t>RAM 2500 CREW CAB LONGHORD 4X4</t>
  </si>
  <si>
    <t>RAM 4000 CREW CAB CH CAB 4X4</t>
  </si>
  <si>
    <t>RAM 4000 CH CAB P</t>
  </si>
  <si>
    <t>RAM 4000 CH CAB PL</t>
  </si>
  <si>
    <t xml:space="preserve">WRANGLER  </t>
  </si>
  <si>
    <t>JEEP WRANGLER SPORT</t>
  </si>
  <si>
    <t>JEEP WRANGLER SAHARA</t>
  </si>
  <si>
    <t>JEEP WRANGLER RUBICON</t>
  </si>
  <si>
    <t>JEEP WRANGLER UNLIMITED SPORT</t>
  </si>
  <si>
    <t>JEEP WRANGLER UNLIMITED WILLYS WHEELER</t>
  </si>
  <si>
    <t>JEEP WRANGLER UNLIMITED SAHARA</t>
  </si>
  <si>
    <t>JEEP WRANGLER UNLIMITED RUBICO</t>
  </si>
  <si>
    <t>DURANGO RT</t>
  </si>
  <si>
    <t>GRAND CHEROKEE LIM</t>
  </si>
  <si>
    <t>GRAND CHEROKEE LIM LUJO V6</t>
  </si>
  <si>
    <t>GRAND CHEROKEE LIM LUJO V8</t>
  </si>
  <si>
    <t>GRAND CHEROKEE LIMITED ADVANCE LUJO BLINDADA</t>
  </si>
  <si>
    <t>GRAND CHEROKEE SUMMIT 4X4</t>
  </si>
  <si>
    <t>CHEROKEE LATITUDE 4X2</t>
  </si>
  <si>
    <t>CHEROKEE LIMITED</t>
  </si>
  <si>
    <t>CHEROKEE LIMITED PREMIUM</t>
  </si>
  <si>
    <t>CHEROKEE TRAILHAWR</t>
  </si>
  <si>
    <t>COMPASS LATITUDE</t>
  </si>
  <si>
    <t>PATRIOT SPORT STD</t>
  </si>
  <si>
    <t>PATRIOT SPORT AUT</t>
  </si>
  <si>
    <t>PATRIOT LIMITED</t>
  </si>
  <si>
    <t>TRENDLINE TIPTRONIC PAQ COMF</t>
  </si>
  <si>
    <t>TRENDLINE TIPTRONIC</t>
  </si>
  <si>
    <t>TRENDLINE STD  PAQ COMFOTL</t>
  </si>
  <si>
    <t>500 TRENDY MANUAL</t>
  </si>
  <si>
    <t>500 TRENDY AUTOMATICO</t>
  </si>
  <si>
    <t xml:space="preserve">500 SPORT MANUAL </t>
  </si>
  <si>
    <t>500 SPORT AUTOMATICO</t>
  </si>
  <si>
    <t>500 LOUNGE CABRIO</t>
  </si>
  <si>
    <t>500 DIAVOLO</t>
  </si>
  <si>
    <t>500 TURBO MANUAL</t>
  </si>
  <si>
    <t>500 TURBO AUTOMATICO</t>
  </si>
  <si>
    <t>500 ABARTH AUTOMATICO</t>
  </si>
  <si>
    <t>500 ABARTH AUTOMATICO CABRIO</t>
  </si>
  <si>
    <t>500 L TREKKING</t>
  </si>
  <si>
    <t>500 ABARTH MANUAL</t>
  </si>
  <si>
    <t>ADVENTURE MANUAL</t>
  </si>
  <si>
    <t xml:space="preserve">ADVENTURE AUTOMATICO </t>
  </si>
  <si>
    <t xml:space="preserve">ATTRACTIVE </t>
  </si>
  <si>
    <t>WAY</t>
  </si>
  <si>
    <t>9.5 M3</t>
  </si>
  <si>
    <t>11.5 M3</t>
  </si>
  <si>
    <t>15 M3</t>
  </si>
  <si>
    <t xml:space="preserve">YARIS </t>
  </si>
  <si>
    <t>YARIS SD CORE MT</t>
  </si>
  <si>
    <t>YARIS SD CORE AT</t>
  </si>
  <si>
    <t>YARIS SD PREMIUM 5M</t>
  </si>
  <si>
    <t>YARIS SD PREMIUM  4A</t>
  </si>
  <si>
    <t xml:space="preserve">Hiace G/V S-Long
</t>
  </si>
  <si>
    <t xml:space="preserve">Hiace P/V S-Long
</t>
  </si>
  <si>
    <t xml:space="preserve">Hiace Commuter S-L
</t>
  </si>
  <si>
    <t xml:space="preserve">Hilux 4x2 B-cab AC
</t>
  </si>
  <si>
    <t xml:space="preserve">Hilux 4x2 D-cab Base
</t>
  </si>
  <si>
    <t xml:space="preserve">Highlander LE
</t>
  </si>
  <si>
    <t xml:space="preserve">Highlander XLE
</t>
  </si>
  <si>
    <t xml:space="preserve">Highlander Limited Panoramic Roof
</t>
  </si>
  <si>
    <t xml:space="preserve">Highlander Limited Blue Ray
</t>
  </si>
  <si>
    <t>Tacoma Sport</t>
  </si>
  <si>
    <t xml:space="preserve">Tacoma 4x4
</t>
  </si>
  <si>
    <t xml:space="preserve">Avanza MT
</t>
  </si>
  <si>
    <t xml:space="preserve">Avanza AT
</t>
  </si>
  <si>
    <t xml:space="preserve">Tundra D-cab 5.7L V8 SR5 4x2
</t>
  </si>
  <si>
    <t xml:space="preserve">Tundra D-cab 5.7L V8 LTD 4x4
</t>
  </si>
  <si>
    <t xml:space="preserve">Yaris H/B Core MT
</t>
  </si>
  <si>
    <t xml:space="preserve">Yaris H/B SE MT
</t>
  </si>
  <si>
    <t xml:space="preserve">Yaris H/B SE AT
</t>
  </si>
  <si>
    <t xml:space="preserve">Camry LE
</t>
  </si>
  <si>
    <t xml:space="preserve">Camry XLE 4 Cil
</t>
  </si>
  <si>
    <t xml:space="preserve">Camry XLE Navi 4 cil 
</t>
  </si>
  <si>
    <t xml:space="preserve">Camry XSE V6
</t>
  </si>
  <si>
    <t xml:space="preserve">Camry XLE V6
</t>
  </si>
  <si>
    <t xml:space="preserve">Corolla C MT
</t>
  </si>
  <si>
    <t xml:space="preserve">Corolla Base MT
</t>
  </si>
  <si>
    <t xml:space="preserve">Corolla Base CVT
</t>
  </si>
  <si>
    <t xml:space="preserve">Corolla LE CVT
</t>
  </si>
  <si>
    <t xml:space="preserve">Corolla S MT
</t>
  </si>
  <si>
    <t xml:space="preserve">Corolla S CVT
</t>
  </si>
  <si>
    <t xml:space="preserve">Corolla S CVT Navi
</t>
  </si>
  <si>
    <t xml:space="preserve">Rav4 Limited AWD
</t>
  </si>
  <si>
    <t xml:space="preserve">Rav4 Limited Platinum AWD
</t>
  </si>
  <si>
    <t xml:space="preserve">Sienna CE
</t>
  </si>
  <si>
    <t xml:space="preserve">Sienna LE
</t>
  </si>
  <si>
    <t xml:space="preserve">Sienna XLE 
</t>
  </si>
  <si>
    <t xml:space="preserve">Sienna XLE Leather
</t>
  </si>
  <si>
    <t xml:space="preserve">Sienna  Ltd.
</t>
  </si>
  <si>
    <t xml:space="preserve">Prius Base
</t>
  </si>
  <si>
    <t xml:space="preserve">Prius Premium SR
</t>
  </si>
  <si>
    <t xml:space="preserve">MARCH ACTIVE TM AC
</t>
  </si>
  <si>
    <t xml:space="preserve">MARCH SENSE TM
</t>
  </si>
  <si>
    <t xml:space="preserve">MARCH SENSE TA
</t>
  </si>
  <si>
    <t xml:space="preserve">MARCH ADVANCE TM
</t>
  </si>
  <si>
    <t xml:space="preserve">MARCH ADVANCE TA
</t>
  </si>
  <si>
    <t xml:space="preserve">MARCH ADVANCE NAVI TM
</t>
  </si>
  <si>
    <t xml:space="preserve">MARCH SR NAVI T/M
</t>
  </si>
  <si>
    <t xml:space="preserve">GSI T/M EQP
</t>
  </si>
  <si>
    <t xml:space="preserve">GSI T/M ED. MILLON Y MEDIO
</t>
  </si>
  <si>
    <t xml:space="preserve">SENTRA SENSE CVT
</t>
  </si>
  <si>
    <t xml:space="preserve">SENTRA ADVANCE CVT
</t>
  </si>
  <si>
    <t xml:space="preserve">SENTRA SR CVT
</t>
  </si>
  <si>
    <t xml:space="preserve">SENTRA SR NAVI CVT
</t>
  </si>
  <si>
    <t xml:space="preserve">SENTRA EXCLUSIVE CVT
</t>
  </si>
  <si>
    <t xml:space="preserve">SENTRA EXCLUSIVE NAVI CVT
</t>
  </si>
  <si>
    <t xml:space="preserve">VERSA SENSE TM AC
</t>
  </si>
  <si>
    <t xml:space="preserve">VERSA SENSE TA AC
</t>
  </si>
  <si>
    <t xml:space="preserve">VERSA ADVANCE TM AC
</t>
  </si>
  <si>
    <t xml:space="preserve">VERSA ADVANCE TA AC
</t>
  </si>
  <si>
    <t xml:space="preserve">VERSA EXCLUSIVE TA AC
</t>
  </si>
  <si>
    <t xml:space="preserve">JUKE ADVANCE CVT NAVI
</t>
  </si>
  <si>
    <t xml:space="preserve">JUKE EXCLUSIVE CVT NAVI
</t>
  </si>
  <si>
    <t xml:space="preserve">LEAF ELECTRICO
</t>
  </si>
  <si>
    <t xml:space="preserve">TIIDA SEDAN DRIVE TM AC 1.6
</t>
  </si>
  <si>
    <t xml:space="preserve">TIIDA SEDAN SENSE TM 1.8
</t>
  </si>
  <si>
    <t xml:space="preserve">TIIDA SEDAN SENSE TA 1.8
</t>
  </si>
  <si>
    <t xml:space="preserve">TIIDA SEDAN ADVANCE TM 1.8
</t>
  </si>
  <si>
    <t xml:space="preserve">TIIDA SEDAN ADVANCE TA 1.8
</t>
  </si>
  <si>
    <t xml:space="preserve">NOTE DRIVE TM
</t>
  </si>
  <si>
    <t xml:space="preserve">NOTE SENSE TM 
</t>
  </si>
  <si>
    <t xml:space="preserve">NOTE SENSE CVT
</t>
  </si>
  <si>
    <t xml:space="preserve">NOTE ADVANCE TM
</t>
  </si>
  <si>
    <t xml:space="preserve">NOTE ADVANCE CVT
</t>
  </si>
  <si>
    <t xml:space="preserve">NOTE SR CVT
</t>
  </si>
  <si>
    <t xml:space="preserve">ALTIMA SENSE 2.5L
</t>
  </si>
  <si>
    <t xml:space="preserve">ALTIMA ADVANCE 2.5L
</t>
  </si>
  <si>
    <t xml:space="preserve">ALTIMA ADVANCE NAVI 2.5L
</t>
  </si>
  <si>
    <t xml:space="preserve">ALTIMA EXCLUSIVE 3.5L V6
</t>
  </si>
  <si>
    <t xml:space="preserve">MAXIMA SR 3.5 V6
</t>
  </si>
  <si>
    <t xml:space="preserve">MAXIMA EXCLUSIVE 3.5 V6
</t>
  </si>
  <si>
    <t xml:space="preserve">370Z TOURING T/M
</t>
  </si>
  <si>
    <t xml:space="preserve">370Z TOURING T/A
</t>
  </si>
  <si>
    <t xml:space="preserve">NV350 URVAN 12 PAS A/A T/M
</t>
  </si>
  <si>
    <t xml:space="preserve">NV350 URVAN 12 PAS A/A PAQ SEG T/M
</t>
  </si>
  <si>
    <t xml:space="preserve">NV350 URVAN 15 PAS AMPLIA A/A T/M
</t>
  </si>
  <si>
    <t xml:space="preserve">NV350 URVAN 15 PAS AMPLIA A/A PAQ SEG T/M
</t>
  </si>
  <si>
    <t xml:space="preserve">NV350 URVAN PANEL 4 VENTANAS T/M
</t>
  </si>
  <si>
    <t xml:space="preserve">NV350 URVAN PANEL 4 VENTANAS  AMPLIA T/M
</t>
  </si>
  <si>
    <t xml:space="preserve">NV350 URVAN PANEL AMPLIA T/M
</t>
  </si>
  <si>
    <t xml:space="preserve">NV350 URVAN PANEL AMPLIA A/A T/M
</t>
  </si>
  <si>
    <t xml:space="preserve">NV350 URVAN PANEL AMPLIA PAQ SEG T/M
</t>
  </si>
  <si>
    <t xml:space="preserve">NV350 URVAN 15 PAS AMPLIA DIESEL A/A T/M
</t>
  </si>
  <si>
    <t xml:space="preserve">NV350 URVAN 15 PAS AMPLIA DIESEL A/A PAQ SEG T/M
</t>
  </si>
  <si>
    <t xml:space="preserve">NV350 PANEL AMPLIA DIESEL A/A PAQ SEG T/M
</t>
  </si>
  <si>
    <t xml:space="preserve">PATHFINDER NP SENSE
</t>
  </si>
  <si>
    <t xml:space="preserve">PATHFINDER NP ADVANCE
</t>
  </si>
  <si>
    <t xml:space="preserve">PATHFINDER NP EXCLUSIVE
</t>
  </si>
  <si>
    <t xml:space="preserve">PATHFINDER NP EXCLUSIVE AWD
</t>
  </si>
  <si>
    <t xml:space="preserve">ROGUE SENSE
</t>
  </si>
  <si>
    <t xml:space="preserve">ROGUE ADVANCE
</t>
  </si>
  <si>
    <t xml:space="preserve">ROGUE EXCLUSIVE
</t>
  </si>
  <si>
    <t xml:space="preserve">X-TRAIL SENSE 2 ROW
</t>
  </si>
  <si>
    <t xml:space="preserve">X-TRAIL SENSE 3 ROW
</t>
  </si>
  <si>
    <t xml:space="preserve">X-TRAIL ADVANCE 3 ROW
</t>
  </si>
  <si>
    <t xml:space="preserve">X-TRAIL EXCLUSIVE 2 ROW
</t>
  </si>
  <si>
    <t xml:space="preserve">X-TRAIL EXCLUSIVE 3 ROW
</t>
  </si>
  <si>
    <t xml:space="preserve">ARMADA ADVANCE
</t>
  </si>
  <si>
    <t xml:space="preserve">ARMADA EXCLUSIVE
</t>
  </si>
  <si>
    <t xml:space="preserve">NP300 DOBLE CABINA S TM 6 Vel
</t>
  </si>
  <si>
    <t xml:space="preserve">NP300 DOBLE CABINA S TM AC 6 Vel
</t>
  </si>
  <si>
    <t xml:space="preserve">NP300 DOBLE CABINA SE TM AC 6 Vel
</t>
  </si>
  <si>
    <t xml:space="preserve">NP300 DOBLE CABINA SE TM AC Paq Seg 6 Vel
</t>
  </si>
  <si>
    <t xml:space="preserve">NP300 FRONTIER XE TM AC 6 Vel
</t>
  </si>
  <si>
    <t xml:space="preserve">NP300 FRONTIER XE TM AC Paq Seg 6 Vel
</t>
  </si>
  <si>
    <t xml:space="preserve">NP300 FRONTIER LE TM AC 6 Vel
</t>
  </si>
  <si>
    <t xml:space="preserve">CHASIS CAB T/M VERSION ESPECIAL
</t>
  </si>
  <si>
    <t xml:space="preserve">CHASIS CAB T/M DH VERSION ESPECIAL
</t>
  </si>
  <si>
    <t xml:space="preserve">CHASIS CAB T/M DIESEL AC PAQ. SEG*
</t>
  </si>
  <si>
    <t xml:space="preserve">FRONTIER XE T/M VERSION ESPECIAL
</t>
  </si>
  <si>
    <t xml:space="preserve">FRONTIER LE 4X4 T/M
</t>
  </si>
  <si>
    <t>FRONTIER V6 CREW CAB PRO- 4X 4X2 T/A</t>
  </si>
  <si>
    <t>FRONTIER V6 CREW CAB PRO- 4X 4X4 T/A</t>
  </si>
  <si>
    <t>FRONTIER  V6 CREW MOD 2014.5</t>
  </si>
  <si>
    <t xml:space="preserve">TITAN CREW CAB S 4X4
</t>
  </si>
  <si>
    <t xml:space="preserve">TITAN CREW CAB S 4X2 T/A
</t>
  </si>
  <si>
    <t xml:space="preserve">TITAN CREW CAB S 4X4 T/A
</t>
  </si>
  <si>
    <t xml:space="preserve">TITAN CREW CAB PRO4X T/A
</t>
  </si>
  <si>
    <t xml:space="preserve">TITAN CREW CAB SL TEXAS 4X4 T/A
</t>
  </si>
  <si>
    <t xml:space="preserve">NV2500 V6 TOLDO ALTO T/A
</t>
  </si>
  <si>
    <t xml:space="preserve">NV2500 V6 AMBULANCIA TOLDO ALTO T/A
</t>
  </si>
  <si>
    <t xml:space="preserve">CABSTAR HD ESTENDIDO T/M
</t>
  </si>
  <si>
    <t xml:space="preserve">CABSTAR HD ESTENDIDO T/M AC
</t>
  </si>
  <si>
    <t>UNIQ MT</t>
  </si>
  <si>
    <t>UNIQ CVT</t>
  </si>
  <si>
    <t>LS</t>
  </si>
  <si>
    <t>LT</t>
  </si>
  <si>
    <t>LTZ</t>
  </si>
  <si>
    <t>RS</t>
  </si>
  <si>
    <t>SS</t>
  </si>
  <si>
    <t>WT</t>
  </si>
  <si>
    <t>OF 1319/44</t>
  </si>
  <si>
    <t>ESTACAS TMDH VERSIÓN ESPECIAL</t>
  </si>
  <si>
    <t>EPIC CVT</t>
  </si>
  <si>
    <t xml:space="preserve">MARCH ACTIVE TM CARGO
</t>
  </si>
  <si>
    <t>MARCH DRIVE TM</t>
  </si>
  <si>
    <t>MARCH SR TA</t>
  </si>
  <si>
    <t>RESUMEN POR PLAZA CHIAPAS.</t>
  </si>
  <si>
    <t>HR-V</t>
  </si>
  <si>
    <t>LEON ST</t>
  </si>
  <si>
    <t xml:space="preserve">GSI EQP. T/M
</t>
  </si>
  <si>
    <t xml:space="preserve">SENTRA SENSE TM
</t>
  </si>
  <si>
    <t xml:space="preserve">PICK UP T/M VERSIÓN ESPECIAL </t>
  </si>
  <si>
    <t>% ANUAL</t>
  </si>
  <si>
    <t>% MES</t>
  </si>
  <si>
    <t>ALTEA XL</t>
  </si>
  <si>
    <t>FAW GF1500</t>
  </si>
  <si>
    <t xml:space="preserve">  </t>
  </si>
  <si>
    <t>ISUZU ELF400H</t>
  </si>
  <si>
    <t>ISUZU ELF400K</t>
  </si>
  <si>
    <t xml:space="preserve">SENTRA ADVANCE TM
</t>
  </si>
  <si>
    <t xml:space="preserve">FRONTIER LE T/M VERSION ESPECIAL 6 VEL
</t>
  </si>
  <si>
    <t>ISUZU ELF 300H</t>
  </si>
  <si>
    <t>ELF100E</t>
  </si>
  <si>
    <t>ISUZU ELF 1100</t>
  </si>
  <si>
    <t>YARIS   R  HIGH AT</t>
  </si>
  <si>
    <t>YARIS    R  MID MT</t>
  </si>
  <si>
    <t>TRD  Sport 4x4</t>
  </si>
  <si>
    <t>VW                    CAMIONES</t>
  </si>
  <si>
    <t>FIGO</t>
  </si>
  <si>
    <t>HATCHBACK</t>
  </si>
  <si>
    <t xml:space="preserve">SEDÁN </t>
  </si>
  <si>
    <t>STARLINE STD</t>
  </si>
  <si>
    <t>2.0 TIP. PAQ. LIVE</t>
  </si>
  <si>
    <t>VOLKSBUS</t>
  </si>
  <si>
    <t>500 EASY MANUAL</t>
  </si>
  <si>
    <t>500 EASY AUTOMATICO</t>
  </si>
  <si>
    <t>500 EASY</t>
  </si>
  <si>
    <t>SPORTING MANUAL</t>
  </si>
  <si>
    <t>SPORTING AUTOMATICO</t>
  </si>
  <si>
    <t>SPORTING</t>
  </si>
  <si>
    <t>EQUINOX</t>
  </si>
  <si>
    <t>S10</t>
  </si>
  <si>
    <t>GT</t>
  </si>
  <si>
    <t>ACTIVE</t>
  </si>
  <si>
    <t>LA CROSSE</t>
  </si>
  <si>
    <t>PAQ "P" PREMIUM TURBO</t>
  </si>
  <si>
    <t>FL 360 -29</t>
  </si>
  <si>
    <t>FL 360 - 34</t>
  </si>
  <si>
    <t>FL 360 38</t>
  </si>
  <si>
    <t>FL 360 41</t>
  </si>
  <si>
    <t>SPORTLINE STD PAQ. WELTRADIO</t>
  </si>
  <si>
    <t>PALIO</t>
  </si>
  <si>
    <t>TURBO CVT</t>
  </si>
  <si>
    <t>TURBO PLUS</t>
  </si>
  <si>
    <t>AUTHENTIQUE TM MY 16</t>
  </si>
  <si>
    <t>MANUAL</t>
  </si>
  <si>
    <t>STYLE MANUAL</t>
  </si>
  <si>
    <t>Rav4 XLE Plus</t>
  </si>
  <si>
    <t>ALLURE</t>
  </si>
  <si>
    <t>FELINE</t>
  </si>
  <si>
    <t>HDI</t>
  </si>
  <si>
    <t>BUSINESS</t>
  </si>
  <si>
    <t>RCZ</t>
  </si>
  <si>
    <t>R</t>
  </si>
  <si>
    <t>PARTNER</t>
  </si>
  <si>
    <t>MAXI</t>
  </si>
  <si>
    <t>TEPEE</t>
  </si>
  <si>
    <t>OUTDOOR</t>
  </si>
  <si>
    <t>MANAGER</t>
  </si>
  <si>
    <t>FURGON BASE</t>
  </si>
  <si>
    <t>SEDAN ASG</t>
  </si>
  <si>
    <t>SEDAN CL</t>
  </si>
  <si>
    <t>STD 1.4</t>
  </si>
  <si>
    <t xml:space="preserve">STARLINE A/A </t>
  </si>
  <si>
    <t>NUEVA VITARA</t>
  </si>
  <si>
    <t>KIA</t>
  </si>
  <si>
    <t>SPORTAGE</t>
  </si>
  <si>
    <t>EX PACK</t>
  </si>
  <si>
    <t>FORTE</t>
  </si>
  <si>
    <t>SX</t>
  </si>
  <si>
    <t>SORENTO</t>
  </si>
  <si>
    <t>SPRINTER 90665313-MXD</t>
  </si>
  <si>
    <t>SPRINTER VIANO AMBIENTE 115</t>
  </si>
  <si>
    <t>Rav4 L4 SE</t>
  </si>
  <si>
    <t>CL PAQUETE DE SEGURIDAD</t>
  </si>
  <si>
    <t>UP</t>
  </si>
  <si>
    <t>HIGHLINE  STD</t>
  </si>
  <si>
    <t>PAQ. LED</t>
  </si>
  <si>
    <t>EASY OPEN</t>
  </si>
  <si>
    <t>FAW GF60</t>
  </si>
  <si>
    <t>SEDAN</t>
  </si>
  <si>
    <t>N° 2</t>
  </si>
  <si>
    <t>N° 3</t>
  </si>
  <si>
    <t>N° 5</t>
  </si>
  <si>
    <t>N° 6</t>
  </si>
  <si>
    <t>MX</t>
  </si>
  <si>
    <t>N°5</t>
  </si>
  <si>
    <t>N°7</t>
  </si>
  <si>
    <t>N° 9</t>
  </si>
  <si>
    <t>CX</t>
  </si>
  <si>
    <t>R.S MY17</t>
  </si>
  <si>
    <t>LUXURY TA</t>
  </si>
  <si>
    <t>SPARK NG</t>
  </si>
  <si>
    <t>STARLINE A/DH</t>
  </si>
  <si>
    <t>STARLINE DH CABINA</t>
  </si>
  <si>
    <t>MOVE</t>
  </si>
  <si>
    <t>STD SPORT PAQ. SPORLINE</t>
  </si>
  <si>
    <t>TIP SPORT PAQ. SPORTLINE</t>
  </si>
  <si>
    <t>OPTIMA</t>
  </si>
  <si>
    <t>SLX TURBO</t>
  </si>
  <si>
    <t>RIO HB</t>
  </si>
  <si>
    <t>RIO SEDAN</t>
  </si>
  <si>
    <t>MATRIZ</t>
  </si>
  <si>
    <t>LIBRAM</t>
  </si>
  <si>
    <t>PRIVILEGE 2.0 CVT</t>
  </si>
  <si>
    <t>SPORTLINE TIP. PAQ. WELTRADIO</t>
  </si>
  <si>
    <t>CARGO VAN STD A/A</t>
  </si>
  <si>
    <t>CARGO VAN AT PAQ. DOBLE</t>
  </si>
  <si>
    <t>SOUL</t>
  </si>
  <si>
    <t>LX TM</t>
  </si>
  <si>
    <t>SXL</t>
  </si>
  <si>
    <t>SXL AWD</t>
  </si>
  <si>
    <t>REPORTE CAMIONES</t>
  </si>
  <si>
    <t xml:space="preserve">DURANGO SXT PLUS </t>
  </si>
  <si>
    <t>GRAND CHEROKEE LIMITED EIDICIÓN ESPECIAL</t>
  </si>
  <si>
    <t>RAM 1500 ST AUT 4X4 C/C</t>
  </si>
  <si>
    <t>ENVISION</t>
  </si>
  <si>
    <t>PAQUETE "N"</t>
  </si>
  <si>
    <t>SPORTLINE BARRAS</t>
  </si>
  <si>
    <t>HIGHLINE SPOILER TRAS</t>
  </si>
  <si>
    <t>VISION MTX</t>
  </si>
  <si>
    <t>STD. ACCESORIOS 10 AÑOS</t>
  </si>
  <si>
    <t>PAQ. COMFORTLINE</t>
  </si>
  <si>
    <t>ASG TR</t>
  </si>
  <si>
    <t>SEDAN TRENDLINE STD</t>
  </si>
  <si>
    <t>TIPPAQ. ACCESORIOS</t>
  </si>
  <si>
    <t>TURBO DSG</t>
  </si>
  <si>
    <t>CARGO VAN TDI A/A</t>
  </si>
  <si>
    <t>YARIS SD CORE CVT</t>
  </si>
  <si>
    <t>PREMIER</t>
  </si>
  <si>
    <t>ECOBOOST</t>
  </si>
  <si>
    <t>NEON</t>
  </si>
  <si>
    <t>NEON SXT AT</t>
  </si>
  <si>
    <t>NEON SE MT</t>
  </si>
  <si>
    <t>NEON SE AT</t>
  </si>
  <si>
    <t>NEON SXT +AT</t>
  </si>
  <si>
    <t>TREND STD PAQ. COMFO</t>
  </si>
  <si>
    <t>SPORT TIP PAQ ALLSTAF</t>
  </si>
  <si>
    <t>STD PAQ COMFORTLINE</t>
  </si>
  <si>
    <t>DOBLE CABINA HIGHLINE 4X4</t>
  </si>
  <si>
    <t>HYUNDAI</t>
  </si>
  <si>
    <t>N/A</t>
  </si>
  <si>
    <t>TURBO</t>
  </si>
  <si>
    <t>CHALLENGER DUAL STRIPES</t>
  </si>
  <si>
    <t>PATRIOT 75 ANIVERSARIO</t>
  </si>
  <si>
    <t>RENEGADE</t>
  </si>
  <si>
    <t xml:space="preserve">RENEGADE SPORT
</t>
  </si>
  <si>
    <t>JOURNEY STX AUT 7 PAS SPORT</t>
  </si>
  <si>
    <t>JOURNEY STX AUT 7 PAS LUJO</t>
  </si>
  <si>
    <t>RAM 2500 PROMASTER RAPID</t>
  </si>
  <si>
    <t>MOBI</t>
  </si>
  <si>
    <t>LIKE MANUAL</t>
  </si>
  <si>
    <t>WAY MANUAL</t>
  </si>
  <si>
    <t>LIKE</t>
  </si>
  <si>
    <t>GT 350</t>
  </si>
  <si>
    <t>V8 TM</t>
  </si>
  <si>
    <t>V8 TA</t>
  </si>
  <si>
    <t>XLT CREW CAB</t>
  </si>
  <si>
    <t>PLATINUM</t>
  </si>
  <si>
    <t>HB</t>
  </si>
  <si>
    <t>ELANTRA</t>
  </si>
  <si>
    <t>CRETA</t>
  </si>
  <si>
    <t>TUCSON</t>
  </si>
  <si>
    <t>SONATA</t>
  </si>
  <si>
    <t>KICKS</t>
  </si>
  <si>
    <t>HIGHLINE PAQ NAV</t>
  </si>
  <si>
    <t xml:space="preserve">ZEN TM </t>
  </si>
  <si>
    <t>RAM 2500 CREW CAB HEMI SPORT 4X4</t>
  </si>
  <si>
    <t>JOURNEY SPORT</t>
  </si>
  <si>
    <t xml:space="preserve">EXPRESS PAS VAN </t>
  </si>
  <si>
    <t>AVANZA CARGO MT</t>
  </si>
  <si>
    <t>AVANZA XLE AT</t>
  </si>
  <si>
    <t>VERSA DRIVE TA</t>
  </si>
  <si>
    <t>VERSA DRIVE TM</t>
  </si>
  <si>
    <t>KICKS SENSE 5P 1.6 LTS T/M A/C</t>
  </si>
  <si>
    <t>KICKS EXCLUSIVE 5P 1.6 LTS CVT A/C</t>
  </si>
  <si>
    <t>L</t>
  </si>
  <si>
    <t>RENEGADE LATTITUDE</t>
  </si>
  <si>
    <t>RAM PROMASTER RAPID</t>
  </si>
  <si>
    <t>RAM 2500 CREW CAB LIMITED 4X4</t>
  </si>
  <si>
    <t>S TA</t>
  </si>
  <si>
    <t>DIESE 4X4</t>
  </si>
  <si>
    <t xml:space="preserve">LIMITED CREW CAB </t>
  </si>
  <si>
    <t>BEAT</t>
  </si>
  <si>
    <t>CHALLENGER BLACKTOP</t>
  </si>
  <si>
    <t>PACIFICA</t>
  </si>
  <si>
    <t>RAM 1500 CREW CAB SLT BIGHORN V6</t>
  </si>
  <si>
    <t>RAM 2500 CREW CAB HD LARAMIE LIMITED</t>
  </si>
  <si>
    <t>ATECA</t>
  </si>
  <si>
    <t>2.0 FEST</t>
  </si>
  <si>
    <t>RAM 2500 HEMI SPORT REG CAB 4X4</t>
  </si>
  <si>
    <t>MAX 4X2</t>
  </si>
  <si>
    <t>SANTA FE</t>
  </si>
  <si>
    <t>ASG AUTOMATIZADA</t>
  </si>
  <si>
    <t>TRENDLINE PAQ. COMFORTLINE</t>
  </si>
  <si>
    <t>STD. PAQ. CONNECT</t>
  </si>
  <si>
    <t>DSG PAQ. FEST</t>
  </si>
  <si>
    <t>DSG SPORT</t>
  </si>
  <si>
    <t>STD TRENDLINE PAQ. SPORT</t>
  </si>
  <si>
    <t>HIGHLINE TIP</t>
  </si>
  <si>
    <t>COMFORTLINE DSG PAQ. ASIEN</t>
  </si>
  <si>
    <t>PAQ. WOLFBURG EDITION</t>
  </si>
  <si>
    <t>CAPTUR</t>
  </si>
  <si>
    <t>XL CREW CAB</t>
  </si>
  <si>
    <t>XLT GAS MT</t>
  </si>
  <si>
    <t>KTP GAS AT AA</t>
  </si>
  <si>
    <t>JOURNEY GT</t>
  </si>
  <si>
    <t>TUXTLA GUTIERREZ</t>
  </si>
  <si>
    <t>PATRIOT LATITUDE</t>
  </si>
  <si>
    <t>PREMIUM</t>
  </si>
  <si>
    <t>LIMITED TECH NAVI</t>
  </si>
  <si>
    <t>GL MT</t>
  </si>
  <si>
    <t>GL AT</t>
  </si>
  <si>
    <t>GL MID MT</t>
  </si>
  <si>
    <t>ACCENT</t>
  </si>
  <si>
    <t>GL MID AT</t>
  </si>
  <si>
    <t>i10 SEDAN</t>
  </si>
  <si>
    <t>i10 HATCHBACK</t>
  </si>
  <si>
    <t>LIMITED NAVI</t>
  </si>
  <si>
    <t>SPORT 2.0 T</t>
  </si>
  <si>
    <t>GLS ATX</t>
  </si>
  <si>
    <t>PREMIUM ATX</t>
  </si>
  <si>
    <t>LIMITED TECH</t>
  </si>
  <si>
    <t>LIMITED 7 PAS</t>
  </si>
  <si>
    <t>CRUZE NG</t>
  </si>
  <si>
    <t>CAVALIER</t>
  </si>
  <si>
    <t>STD PINT MET</t>
  </si>
  <si>
    <t>2.0 STD PAQ. FEST</t>
  </si>
  <si>
    <t>TRENDLINE DSG PAQ PLUS</t>
  </si>
  <si>
    <t>BASICA DOBLE A/A</t>
  </si>
  <si>
    <t>BMW</t>
  </si>
  <si>
    <t>SERIE 1</t>
  </si>
  <si>
    <t>3 PUERTAS</t>
  </si>
  <si>
    <t>5 PUERTAS</t>
  </si>
  <si>
    <t>SERIE 2</t>
  </si>
  <si>
    <t>COUPE</t>
  </si>
  <si>
    <t>ACTIVE TOURER</t>
  </si>
  <si>
    <t>GRAN TOURER</t>
  </si>
  <si>
    <t>SERIE 3</t>
  </si>
  <si>
    <t>318 SEDAN</t>
  </si>
  <si>
    <t>320 SEDAN</t>
  </si>
  <si>
    <t>330 SEDAN</t>
  </si>
  <si>
    <t>340 SEDAN</t>
  </si>
  <si>
    <t>SERIE 4</t>
  </si>
  <si>
    <t>420 COUPE</t>
  </si>
  <si>
    <t>420 GRAN COUPE</t>
  </si>
  <si>
    <t>430 COUPE</t>
  </si>
  <si>
    <t>430 CONVERTIBLE</t>
  </si>
  <si>
    <t>430 GRAN COUPE</t>
  </si>
  <si>
    <t>440 COUPÉ</t>
  </si>
  <si>
    <t>440 CONVETIBLE</t>
  </si>
  <si>
    <t>440 GRAN COUPE</t>
  </si>
  <si>
    <t>SERIE 5</t>
  </si>
  <si>
    <t>SERIE 6</t>
  </si>
  <si>
    <t>650 COUPÉ</t>
  </si>
  <si>
    <t>650 GRAN COUPE</t>
  </si>
  <si>
    <t>SERIE 7</t>
  </si>
  <si>
    <t>X1</t>
  </si>
  <si>
    <t>X1 18</t>
  </si>
  <si>
    <t>X1 20</t>
  </si>
  <si>
    <t>X1 28</t>
  </si>
  <si>
    <t>X3</t>
  </si>
  <si>
    <t>X3 20</t>
  </si>
  <si>
    <t>X4</t>
  </si>
  <si>
    <t>X4 35</t>
  </si>
  <si>
    <t>X4 M40</t>
  </si>
  <si>
    <t>X5</t>
  </si>
  <si>
    <t>X5 35</t>
  </si>
  <si>
    <t>X5 50</t>
  </si>
  <si>
    <t>X5 M40</t>
  </si>
  <si>
    <t>X6</t>
  </si>
  <si>
    <t>X6 35</t>
  </si>
  <si>
    <t>X6 50</t>
  </si>
  <si>
    <t>X6 M</t>
  </si>
  <si>
    <t>KICKS ADVANCE 5P 1.6 LTS CVT A/C</t>
  </si>
  <si>
    <t>TOURING CVT</t>
  </si>
  <si>
    <t>VOLKSBUS 9.160 FEB</t>
  </si>
  <si>
    <t>INTENS TM</t>
  </si>
  <si>
    <t>BEAT NB</t>
  </si>
  <si>
    <t>ACTIV</t>
  </si>
  <si>
    <t>MARCH ADVANCE NAVI TA</t>
  </si>
  <si>
    <t>MINI</t>
  </si>
  <si>
    <t>RAPTOR SUPER CAB</t>
  </si>
  <si>
    <t>RAPTOR CREW CAB</t>
  </si>
  <si>
    <t>NIRO</t>
  </si>
  <si>
    <t>Hilux 4x2 C-cab AC</t>
  </si>
  <si>
    <t>Hilux 4x4 D -cab Diesel</t>
  </si>
  <si>
    <t>Hilux 4x5 D-cab Diesel</t>
  </si>
  <si>
    <t>CONVERTIBLE</t>
  </si>
  <si>
    <t>MINI HATCH 3 PTAS</t>
  </si>
  <si>
    <t>CHILI</t>
  </si>
  <si>
    <t>PEPPER</t>
  </si>
  <si>
    <t>SALT</t>
  </si>
  <si>
    <t>S CHILI</t>
  </si>
  <si>
    <t>S HOT CHILI</t>
  </si>
  <si>
    <t>S SALT</t>
  </si>
  <si>
    <t>JCW HOT CHILI</t>
  </si>
  <si>
    <t>JCW SALT</t>
  </si>
  <si>
    <t>MINI HATCH 5 PTAS</t>
  </si>
  <si>
    <t>CLUBMAN</t>
  </si>
  <si>
    <t>S CLUBMAN CHILI</t>
  </si>
  <si>
    <t>S CLUBMAN HOT CHILI</t>
  </si>
  <si>
    <t>S CONVERTIBLE HOT CHILI</t>
  </si>
  <si>
    <t>COUNTRYMAN</t>
  </si>
  <si>
    <t>S SPORT</t>
  </si>
  <si>
    <t>RAM 2500 PROMASTER 11.5</t>
  </si>
  <si>
    <t>GRAND CARAVAN SE</t>
  </si>
  <si>
    <t>GRAND CARAVAN SXT</t>
  </si>
  <si>
    <t>GRAND CARAVAN</t>
  </si>
  <si>
    <t>GRAND CARAVAN SXT+</t>
  </si>
  <si>
    <t>PREMIER PLUS</t>
  </si>
  <si>
    <t xml:space="preserve">COMPARATIVO POR MARCA.                                                                 MES ACTUAL VS. MISMO MES AÑO ANTERIOR </t>
  </si>
  <si>
    <t>GLX BOOSTERJET</t>
  </si>
  <si>
    <t>GLX ALL GRIP</t>
  </si>
  <si>
    <t>IGNIS</t>
  </si>
  <si>
    <t>COMPASS TRAILHAWK</t>
  </si>
  <si>
    <t>LIMITED PREMIUM</t>
  </si>
  <si>
    <t>SOUND STD</t>
  </si>
  <si>
    <t>SOUND TIP</t>
  </si>
  <si>
    <t>ACCENT HATCHBACK</t>
  </si>
  <si>
    <t>FURGBL CLIMATIC</t>
  </si>
  <si>
    <t>Camry SE I4</t>
  </si>
  <si>
    <t>STINGER</t>
  </si>
  <si>
    <t>2.0L TURBO GT LINE A/T</t>
  </si>
  <si>
    <t>COMFORTLINE DSG</t>
  </si>
  <si>
    <t xml:space="preserve">CONNECT </t>
  </si>
  <si>
    <t>LUXURY TM</t>
  </si>
  <si>
    <t>KING RANCHCREW CAB</t>
  </si>
  <si>
    <t>CREW CAB 4X4</t>
  </si>
  <si>
    <t>EXPRESS PAS.VAN</t>
  </si>
  <si>
    <t>COMFORTLINE TDI</t>
  </si>
  <si>
    <t>COMFORTLINE TSI STD</t>
  </si>
  <si>
    <t>15 AÑOS EDICIÓN ESPECIAL</t>
  </si>
  <si>
    <t>ASG ACCESORIOS RUSIA 2018</t>
  </si>
  <si>
    <t>TREND STD ACC. RUSIA 2018</t>
  </si>
  <si>
    <t>CD HIGH</t>
  </si>
  <si>
    <t>Yaris SD S MT</t>
  </si>
  <si>
    <t>Yaris SD S CVT</t>
  </si>
  <si>
    <t>Yaris SD Core 5 MT</t>
  </si>
  <si>
    <t>C-HR</t>
  </si>
  <si>
    <t>Prius C</t>
  </si>
  <si>
    <t>LS/ CARGO</t>
  </si>
  <si>
    <t>M2 COUPE</t>
  </si>
  <si>
    <t>M3</t>
  </si>
  <si>
    <t>CONTINENTAL</t>
  </si>
  <si>
    <t>BR-V</t>
  </si>
  <si>
    <t>UNIQ</t>
  </si>
  <si>
    <t>PRIME</t>
  </si>
  <si>
    <t>TRD Sport 4x4 Edic. Esp.</t>
  </si>
  <si>
    <t>COMPASS LIMITED PREMIUM</t>
  </si>
  <si>
    <t>X3 30</t>
  </si>
  <si>
    <t>HIGHLINE TIP 2019</t>
  </si>
  <si>
    <t>TOUAREG</t>
  </si>
  <si>
    <t>MBO 1321/44</t>
  </si>
  <si>
    <t>MARCH DUO</t>
  </si>
  <si>
    <t>COMFORTLINE STD TDI</t>
  </si>
  <si>
    <t>COMFORTLINE TIP. PAQ. R LINE</t>
  </si>
  <si>
    <t>1.4 COMFORTLINE TIP</t>
  </si>
  <si>
    <t>IONIQ</t>
  </si>
  <si>
    <t>HIGH COUNTRY</t>
  </si>
  <si>
    <t>Tundra Edic 1794</t>
  </si>
  <si>
    <t>DSG DUNE</t>
  </si>
  <si>
    <t xml:space="preserve">STARLINE TIP </t>
  </si>
  <si>
    <t>IMPULSE MT</t>
  </si>
  <si>
    <t>EXPERT</t>
  </si>
  <si>
    <t>2.0 TIP. KIT SPORT</t>
  </si>
  <si>
    <t>HIGHLINE DSG PAQ. TERCERA FILA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</si>
  <si>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</si>
  <si>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</si>
  <si>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</si>
  <si>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</si>
  <si>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</si>
  <si>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</si>
  <si>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</si>
  <si>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</si>
  <si>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</si>
  <si>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</si>
  <si>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</si>
  <si>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</si>
  <si>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MARCA/ AÑO</t>
  </si>
  <si>
    <t>TOTAL AÑO</t>
  </si>
  <si>
    <t>TOTAL TUXTLA GTZ./AÑO</t>
  </si>
  <si>
    <t>TOTAL SCLC/AÑO</t>
  </si>
  <si>
    <t>TOTAL COMITÁN/ AÑO</t>
  </si>
  <si>
    <t>TOTAL PALENQUE/ AÑO</t>
  </si>
  <si>
    <t>TOTAL ARRIAGA/ AÑO</t>
  </si>
  <si>
    <t>TOTAL TAPACHULA/ AÑO</t>
  </si>
  <si>
    <t>OROCH</t>
  </si>
  <si>
    <t>INTENS TA</t>
  </si>
  <si>
    <t>OUTSIDER TA</t>
  </si>
  <si>
    <t>CHEYENNE 2500</t>
  </si>
  <si>
    <t>CHEYENNE DOB CAB 4X4</t>
  </si>
  <si>
    <t>RAM 700 SLT CLUB CAB</t>
  </si>
  <si>
    <t>YARIS   R  LE MT</t>
  </si>
  <si>
    <t>YARIS R MID AT</t>
  </si>
  <si>
    <t xml:space="preserve">Yaris H/B Core CVT
</t>
  </si>
  <si>
    <t>X3 40</t>
  </si>
  <si>
    <t>EXPRESSIO TM MY 17</t>
  </si>
  <si>
    <t>ZEN TA</t>
  </si>
  <si>
    <t xml:space="preserve">INTENS TM </t>
  </si>
  <si>
    <t>FL-360 2528R</t>
  </si>
  <si>
    <t>M</t>
  </si>
  <si>
    <t>M4</t>
  </si>
  <si>
    <t>CHEROKEE OVERLAND 4X2</t>
  </si>
  <si>
    <t>ARONA</t>
  </si>
  <si>
    <t>Hilux 4x2 D-cab Diesel At Platin azul</t>
  </si>
  <si>
    <t>Hilux 4x2 D-cab Diesel At Platin rojo</t>
  </si>
  <si>
    <t>EX PREMIUM</t>
  </si>
  <si>
    <t>X2</t>
  </si>
  <si>
    <t>X2 20</t>
  </si>
  <si>
    <t>TERAMONT</t>
  </si>
  <si>
    <t>COMFORTLINE PLUS TIP</t>
  </si>
  <si>
    <t>GRAND CHEROKEE LAREDO</t>
  </si>
  <si>
    <t>RAM 2500 CREW CAB RT 4X4</t>
  </si>
  <si>
    <t>STAREX</t>
  </si>
  <si>
    <t>12 PASAJEROS</t>
  </si>
  <si>
    <t>PAQ "E" BLACK EDITION</t>
  </si>
  <si>
    <t>INTENSE TM</t>
  </si>
  <si>
    <t>INTENSE TA</t>
  </si>
  <si>
    <t>MIDNIGHT</t>
  </si>
  <si>
    <t>MAXI CARGO 7 PASAJEROS</t>
  </si>
  <si>
    <t>MAXI FURGON CLIMATE/COMFORTLINE</t>
  </si>
  <si>
    <t>EX IVT</t>
  </si>
  <si>
    <t>SEDONA</t>
  </si>
  <si>
    <t>TORETO LO 916/48</t>
  </si>
  <si>
    <t>Z71</t>
  </si>
  <si>
    <t>GRAND CHEROKEE LIM V6 LAREDO</t>
  </si>
  <si>
    <t>ISUZU ELF 1400</t>
  </si>
  <si>
    <t>PAQ. "G"</t>
  </si>
  <si>
    <t>DELIVERY 9.170</t>
  </si>
  <si>
    <t>WORKLINE 17.230</t>
  </si>
  <si>
    <t>WORKLINE  15.190</t>
  </si>
  <si>
    <t>CONSTELATION 24.280</t>
  </si>
  <si>
    <t>Sequoia Platinum 6AT</t>
  </si>
  <si>
    <t>PEPPER DC STD</t>
  </si>
  <si>
    <t>RUBUST STD</t>
  </si>
  <si>
    <t>FL-360 1217R</t>
  </si>
  <si>
    <t>M2 112</t>
  </si>
  <si>
    <t>SPORT PLUS</t>
  </si>
  <si>
    <t>ACUMULADO 2018</t>
  </si>
  <si>
    <t>NAUTILUS</t>
  </si>
  <si>
    <t>ZEN TM DEH</t>
  </si>
  <si>
    <t>INTENS TA DEH</t>
  </si>
  <si>
    <t>MINUIT</t>
  </si>
  <si>
    <t>INT CVT</t>
  </si>
  <si>
    <t>PRIME CVT</t>
  </si>
  <si>
    <t>RAM 2500 CREW CAB LAEAMIE SPORT</t>
  </si>
  <si>
    <t>SAVEIRO ROBUST</t>
  </si>
  <si>
    <t>SAVEIRO PAPER</t>
  </si>
  <si>
    <t>ACUMULADO 2019</t>
  </si>
  <si>
    <t>1 MILLION EDIT.</t>
  </si>
  <si>
    <t>EDIC. ESPECIAL</t>
  </si>
  <si>
    <t>OUTSIDER TM</t>
  </si>
  <si>
    <t>ICONIC TA</t>
  </si>
  <si>
    <t>CH-R</t>
  </si>
  <si>
    <t>Rav 4 FWD LE</t>
  </si>
  <si>
    <t>PAQ "D" SLT2</t>
  </si>
  <si>
    <t>PAQ. "E" DENALI</t>
  </si>
  <si>
    <t>ICONIC DEH TA</t>
  </si>
  <si>
    <t>ICONIC CVT MY</t>
  </si>
  <si>
    <t xml:space="preserve">Rav4 AWD Adventure
</t>
  </si>
  <si>
    <t>Rav4 FWD Limited HV</t>
  </si>
  <si>
    <t>BLAZER</t>
  </si>
  <si>
    <t>TELA</t>
  </si>
  <si>
    <t>PIEL</t>
  </si>
  <si>
    <t>DC</t>
  </si>
  <si>
    <t>TRAIL BOSS</t>
  </si>
  <si>
    <t>RST</t>
  </si>
  <si>
    <t>RENEGADE LIMITED</t>
  </si>
  <si>
    <t xml:space="preserve">SPRINTER VAN PASAJE </t>
  </si>
  <si>
    <t>FORTE HB</t>
  </si>
  <si>
    <t>GT DCT</t>
  </si>
  <si>
    <t>RAM 1500 LIMITED</t>
  </si>
  <si>
    <t>PLATINUM 4WD</t>
  </si>
  <si>
    <t>X2 18</t>
  </si>
  <si>
    <t>X4 30</t>
  </si>
  <si>
    <t>TYPE-R</t>
  </si>
  <si>
    <t>STYLE CVT</t>
  </si>
  <si>
    <t>PAQ "A" ALL TERRAIN</t>
  </si>
  <si>
    <t>MARCH EXCLUSIVE T/A</t>
  </si>
  <si>
    <t xml:space="preserve">NP300 FRONTIER PLATIN LE TM AC 6VEL
</t>
  </si>
  <si>
    <t xml:space="preserve">NP300 DOBLE CAP SE TM AC P SEG 6 VEL
</t>
  </si>
  <si>
    <t>GRAND CHEROKEE LIM X V6</t>
  </si>
  <si>
    <t>RAM 1500 LARAMIE SPORT</t>
  </si>
  <si>
    <t>LIFE TM</t>
  </si>
  <si>
    <t>ZEN TA DEH</t>
  </si>
  <si>
    <t>COMPASS LIMITED</t>
  </si>
  <si>
    <t>HIT CVT</t>
  </si>
  <si>
    <t xml:space="preserve">ULTIMA EDICIÓN </t>
  </si>
  <si>
    <t>GTI</t>
  </si>
  <si>
    <t>CR</t>
  </si>
  <si>
    <t>Z4</t>
  </si>
  <si>
    <t>Z4 20</t>
  </si>
  <si>
    <t>Z4 40</t>
  </si>
  <si>
    <t>2019 X-TRAIL 5 PTS HYBRID CVT 2.0 LTS 4 CIL</t>
  </si>
  <si>
    <t xml:space="preserve">PICK UP T/M DH AC PAQ. SEG.
</t>
  </si>
  <si>
    <t>KWID</t>
  </si>
  <si>
    <t>OUTSIDER SMT TM</t>
  </si>
  <si>
    <t xml:space="preserve">INTENS 1.6 </t>
  </si>
  <si>
    <t>SE ADVANCE</t>
  </si>
  <si>
    <t>BULLITT</t>
  </si>
  <si>
    <t>GT LINE</t>
  </si>
  <si>
    <t>Hiace 12 pasajeros</t>
  </si>
  <si>
    <t>TARRACO</t>
  </si>
  <si>
    <t>SILVERADO CAB REG</t>
  </si>
  <si>
    <t>SILVERADO DOB CAB</t>
  </si>
  <si>
    <t>DSG R</t>
  </si>
  <si>
    <t>MARCH ACTIVE ABS TM AC</t>
  </si>
  <si>
    <t>ALTIMA SR</t>
  </si>
  <si>
    <t xml:space="preserve">X-TRAIL ADVANCE 2 ROW
</t>
  </si>
  <si>
    <t>PICK UP T/M DIESEL AC VERSION ESPECIAL</t>
  </si>
  <si>
    <t>MIRAGE G4</t>
  </si>
  <si>
    <t>ECLIPSE  CROSS</t>
  </si>
  <si>
    <t>MONTERO SPORT</t>
  </si>
  <si>
    <t>ICONIC TM</t>
  </si>
  <si>
    <t xml:space="preserve">Corolla LE HV
</t>
  </si>
  <si>
    <t>Corolla SE CVT</t>
  </si>
  <si>
    <t>Rav4 AWD XLE</t>
  </si>
  <si>
    <t xml:space="preserve">Rav4 AWD Limited
</t>
  </si>
  <si>
    <t>X5 40</t>
  </si>
  <si>
    <t>DELIVERY 11.180</t>
  </si>
  <si>
    <t>CONSTELLATION 24.280</t>
  </si>
  <si>
    <t>CONNECT TM</t>
  </si>
  <si>
    <t>INSTENS TM DEH</t>
  </si>
  <si>
    <t>INTENS 1.6 LTS</t>
  </si>
  <si>
    <t>AVANZA LE MT</t>
  </si>
  <si>
    <t>Hiace Ventanas Superlarga</t>
  </si>
  <si>
    <t>RAM 1500 CREW CAB LONGHORN 4X4 8 CIL</t>
  </si>
  <si>
    <t>DELIVERY 4.160</t>
  </si>
  <si>
    <t>VIRTUS</t>
  </si>
  <si>
    <t>1.6 STD</t>
  </si>
  <si>
    <t>1.6 TIPTRONIC</t>
  </si>
  <si>
    <t>4.9T PANEL VAN 2.0L</t>
  </si>
  <si>
    <t>JEEP WRANGLER GLADIATOR</t>
  </si>
  <si>
    <t>AVANZA LE AT</t>
  </si>
  <si>
    <t>JEEP WRANGLER JK UNLIMITED SAHARA</t>
  </si>
  <si>
    <t>GRAND CHEROKEE SRT 8</t>
  </si>
  <si>
    <t>GRAND CHEROKEE TRAILHAWK</t>
  </si>
  <si>
    <t>STARTLINE TIP</t>
  </si>
  <si>
    <t>R-LINE</t>
  </si>
  <si>
    <t>TRENDLINE</t>
  </si>
  <si>
    <t>HIGHLINE 2.0</t>
  </si>
  <si>
    <t>OCTUBRE 2019</t>
  </si>
  <si>
    <t xml:space="preserve">INTENS DEH TA </t>
  </si>
  <si>
    <t>YARIS XLE AT</t>
  </si>
  <si>
    <t xml:space="preserve">Hilux 4x2 D-cab MID
</t>
  </si>
  <si>
    <t>PAQ "P" PREMIUM</t>
  </si>
  <si>
    <t>FINAL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</si>
</sst>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ddd\ d&quot; de &quot;mmmm&quot; de &quot;yyyy;@"/>
  </numFmts>
  <fonts count="17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 Narrow"/>
      <family val="2"/>
    </font>
    <font>
      <sz val="9"/>
      <color indexed="8"/>
      <name val="MS Sans Serif"/>
      <family val="2"/>
    </font>
    <font>
      <b/>
      <sz val="9"/>
      <color indexed="8"/>
      <name val="Arial Narrow"/>
      <family val="2"/>
    </font>
    <font>
      <b/>
      <sz val="9"/>
      <color theme="0" tint="-0.14999847407452621"/>
      <name val="Arial Narrow"/>
      <family val="2"/>
    </font>
    <font>
      <sz val="20"/>
      <color theme="0" tint="-0.14999847407452621"/>
      <name val="Arial Narrow"/>
      <family val="2"/>
    </font>
    <font>
      <b/>
      <sz val="20"/>
      <color theme="0" tint="-0.14999847407452621"/>
      <name val="Arial Narrow"/>
      <family val="2"/>
    </font>
    <font>
      <sz val="10"/>
      <color indexed="8"/>
      <name val="Arial Narrow"/>
      <family val="2"/>
    </font>
    <font>
      <sz val="9"/>
      <color theme="0"/>
      <name val="Arial Narrow"/>
      <family val="2"/>
    </font>
    <font>
      <b/>
      <sz val="10"/>
      <color theme="0" tint="-0.1499984740745262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0" tint="-0.249977111117893"/>
      <name val="Arial"/>
      <family val="2"/>
    </font>
    <font>
      <sz val="9"/>
      <name val="Arial Narrow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indexed="8"/>
      <name val="MS Sans Serif"/>
      <family val="2"/>
    </font>
    <font>
      <b/>
      <sz val="10"/>
      <color theme="0" tint="-0.34998626667073579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sz val="12"/>
      <color theme="1"/>
      <name val="Arial Narrow"/>
      <family val="2"/>
    </font>
    <font>
      <sz val="10"/>
      <color indexed="8"/>
      <name val="MS Sans Serif"/>
      <family val="2"/>
    </font>
    <font>
      <sz val="13"/>
      <color indexed="8"/>
      <name val="Arial Narrow"/>
      <family val="2"/>
    </font>
    <font>
      <sz val="14"/>
      <color indexed="8"/>
      <name val="Calibri Light"/>
      <family val="2"/>
    </font>
    <font>
      <b/>
      <sz val="14"/>
      <color indexed="8"/>
      <name val="Calibri Light"/>
      <family val="2"/>
    </font>
    <font>
      <b/>
      <sz val="14"/>
      <name val="Calibri Light"/>
      <family val="2"/>
    </font>
    <font>
      <b/>
      <sz val="14"/>
      <color theme="3" tint="-0.499984740745262"/>
      <name val="Calibri Light"/>
      <family val="2"/>
    </font>
    <font>
      <sz val="14"/>
      <color theme="3" tint="-0.499984740745262"/>
      <name val="Calibri Light"/>
      <family val="2"/>
    </font>
    <font>
      <b/>
      <sz val="13"/>
      <color theme="0" tint="-0.14999847407452621"/>
      <name val="Arial Narrow"/>
      <family val="2"/>
    </font>
    <font>
      <sz val="13"/>
      <name val="Arial Narrow"/>
      <family val="2"/>
    </font>
    <font>
      <sz val="13"/>
      <color theme="0" tint="-0.249977111117893"/>
      <name val="Arial Narrow"/>
      <family val="2"/>
    </font>
    <font>
      <b/>
      <sz val="15"/>
      <color indexed="8"/>
      <name val="Arial Narrow"/>
      <family val="2"/>
    </font>
    <font>
      <sz val="13"/>
      <color rgb="FFFF000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color indexed="8"/>
      <name val="Arial Narrow"/>
      <family val="2"/>
    </font>
    <font>
      <b/>
      <sz val="13"/>
      <name val="Arial"/>
      <family val="2"/>
    </font>
    <font>
      <sz val="13"/>
      <color indexed="8"/>
      <name val="MS Sans Serif"/>
      <family val="2"/>
    </font>
    <font>
      <b/>
      <sz val="13"/>
      <color theme="0"/>
      <name val="Arial"/>
      <family val="2"/>
    </font>
    <font>
      <sz val="13"/>
      <name val="Arial"/>
      <family val="2"/>
    </font>
    <font>
      <b/>
      <sz val="10"/>
      <color indexed="8"/>
      <name val="MS Sans Serif"/>
      <family val="2"/>
    </font>
    <font>
      <sz val="20"/>
      <name val="Arial"/>
      <family val="2"/>
    </font>
    <font>
      <b/>
      <sz val="9"/>
      <name val="Arial Narrow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indexed="8"/>
      <name val="MS Sans Serif"/>
      <family val="2"/>
    </font>
    <font>
      <sz val="10"/>
      <color indexed="8"/>
      <name val="MS Sans Serif"/>
      <family val="2"/>
    </font>
    <font>
      <sz val="14"/>
      <name val="Calibri Light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MS Sans Serif"/>
      <family val="2"/>
    </font>
    <font>
      <sz val="11"/>
      <name val="Arial"/>
      <family val="2"/>
    </font>
    <font>
      <b/>
      <sz val="9"/>
      <color theme="0"/>
      <name val="Arial Narrow"/>
      <family val="2"/>
    </font>
    <font>
      <sz val="14"/>
      <name val="Arial"/>
      <family val="2"/>
    </font>
    <font>
      <sz val="9"/>
      <color rgb="FF0070C0"/>
      <name val="Arial Narrow"/>
      <family val="2"/>
    </font>
    <font>
      <b/>
      <sz val="13"/>
      <color rgb="FF0070C0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8"/>
      <color rgb="FFFF0000"/>
      <name val="Arial"/>
      <family val="2"/>
    </font>
    <font>
      <b/>
      <sz val="16"/>
      <color theme="0"/>
      <name val="Arial"/>
      <family val="2"/>
    </font>
    <font>
      <b/>
      <sz val="13"/>
      <color indexed="8"/>
      <name val="MS Sans Serif"/>
      <family val="2"/>
    </font>
    <font>
      <b/>
      <sz val="12"/>
      <color indexed="8"/>
      <name val="Arial Narrow"/>
      <family val="2"/>
    </font>
    <font>
      <b/>
      <sz val="16"/>
      <name val="Arial"/>
      <family val="2"/>
    </font>
    <font>
      <b/>
      <sz val="11"/>
      <color indexed="8"/>
      <name val="MS Sans Serif"/>
      <family val="2"/>
    </font>
    <font>
      <b/>
      <sz val="12"/>
      <color theme="0" tint="-0.14999847407452621"/>
      <name val="Arial Narrow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Calibri Light"/>
      <family val="2"/>
    </font>
    <font>
      <b/>
      <sz val="12"/>
      <color indexed="8"/>
      <name val="Calibri Light"/>
      <family val="2"/>
    </font>
    <font>
      <b/>
      <sz val="13"/>
      <color rgb="FF00B0F0"/>
      <name val="Arial"/>
      <family val="2"/>
    </font>
    <font>
      <b/>
      <sz val="12"/>
      <color rgb="FF00B0F0"/>
      <name val="Arial"/>
      <family val="2"/>
    </font>
    <font>
      <b/>
      <sz val="13"/>
      <color indexed="8"/>
      <name val="Arial Narrow"/>
      <family val="2"/>
    </font>
    <font>
      <b/>
      <sz val="13"/>
      <name val="Arial Narrow"/>
      <family val="2"/>
    </font>
    <font>
      <sz val="11"/>
      <color indexed="8"/>
      <name val="Calibri"/>
      <family val="2"/>
    </font>
    <font>
      <sz val="13"/>
      <name val="MS Sans Serif"/>
      <family val="2"/>
    </font>
    <font>
      <sz val="12"/>
      <color indexed="8"/>
      <name val="MS Sans Serif"/>
      <family val="2"/>
    </font>
    <font>
      <b/>
      <sz val="18"/>
      <color theme="0"/>
      <name val="Arial"/>
      <family val="2"/>
    </font>
    <font>
      <b/>
      <sz val="9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sz val="10"/>
      <color theme="0"/>
      <name val="MS Sans Serif"/>
      <family val="2"/>
    </font>
    <font>
      <b/>
      <sz val="10"/>
      <color theme="1" tint="0.34998626667073579"/>
      <name val="Arial"/>
      <family val="2"/>
    </font>
    <font>
      <b/>
      <sz val="11"/>
      <color rgb="FF00B0F0"/>
      <name val="Arial"/>
      <family val="2"/>
    </font>
    <font>
      <b/>
      <sz val="20"/>
      <color theme="0"/>
      <name val="Arial"/>
      <family val="2"/>
    </font>
    <font>
      <b/>
      <sz val="16"/>
      <name val="Calibri Light"/>
      <family val="2"/>
    </font>
    <font>
      <b/>
      <sz val="13.5"/>
      <color indexed="8"/>
      <name val="MS Sans Serif"/>
      <family val="2"/>
    </font>
    <font>
      <sz val="10"/>
      <color rgb="FFFF0000"/>
      <name val="MS Sans Serif"/>
      <family val="2"/>
    </font>
    <font>
      <b/>
      <sz val="72"/>
      <color theme="0"/>
      <name val="Arial"/>
      <family val="2"/>
    </font>
    <font>
      <b/>
      <sz val="28"/>
      <color theme="0"/>
      <name val="Arial"/>
      <family val="2"/>
    </font>
    <font>
      <b/>
      <sz val="48"/>
      <color theme="0"/>
      <name val="Arial"/>
      <family val="2"/>
    </font>
    <font>
      <b/>
      <sz val="18"/>
      <name val="Calibri Light"/>
      <family val="2"/>
    </font>
    <font>
      <sz val="9"/>
      <color rgb="FFFF0000"/>
      <name val="Arial"/>
      <family val="2"/>
    </font>
    <font>
      <b/>
      <sz val="18"/>
      <color indexed="8"/>
      <name val="Arial Narrow"/>
      <family val="2"/>
    </font>
    <font>
      <b/>
      <sz val="15"/>
      <color theme="0" tint="-0.34998626667073579"/>
      <name val="Arial"/>
      <family val="2"/>
    </font>
    <font>
      <sz val="15"/>
      <color theme="0" tint="-0.34998626667073579"/>
      <name val="Arial"/>
      <family val="2"/>
    </font>
    <font>
      <sz val="13"/>
      <color rgb="FF00B0F0"/>
      <name val="Arial"/>
      <family val="2"/>
    </font>
    <font>
      <sz val="10"/>
      <color indexed="8"/>
      <name val="MS Sans Serif"/>
    </font>
    <font>
      <b/>
      <sz val="10"/>
      <color rgb="FFFF0000"/>
      <name val="Arial"/>
      <family val="2"/>
    </font>
    <font>
      <sz val="12"/>
      <color indexed="8"/>
      <name val="MS Sans Serif"/>
    </font>
    <font>
      <b/>
      <sz val="10"/>
      <color indexed="8"/>
      <name val="MS Sans Serif"/>
    </font>
    <font>
      <b/>
      <sz val="20"/>
      <color indexed="8"/>
      <name val="Calibri Light"/>
      <family val="2"/>
    </font>
    <font>
      <b/>
      <sz val="16"/>
      <color theme="3" tint="0.39997558519241921"/>
      <name val="Arial"/>
      <family val="2"/>
    </font>
    <font>
      <b/>
      <sz val="13"/>
      <color indexed="8"/>
      <name val="Arial"/>
      <family val="2"/>
    </font>
    <font>
      <b/>
      <sz val="72"/>
      <color rgb="FFFFFFFF"/>
      <name val="Arial"/>
      <family val="2"/>
    </font>
    <font>
      <sz val="13"/>
      <color indexed="8"/>
      <name val="Arial"/>
      <family val="2"/>
    </font>
    <font>
      <sz val="10"/>
      <color indexed="8"/>
      <name val="Open Sans"/>
    </font>
    <font>
      <sz val="14"/>
      <color indexed="8"/>
      <name val="Open Sans"/>
    </font>
    <font>
      <sz val="14"/>
      <color indexed="8"/>
      <name val="MS Sans Serif"/>
    </font>
    <font>
      <b/>
      <sz val="55"/>
      <color rgb="FFFFFFFF"/>
      <name val="Arial"/>
      <family val="2"/>
    </font>
    <font>
      <b/>
      <sz val="48"/>
      <color rgb="FFFFFFFF"/>
      <name val="Arial"/>
      <family val="2"/>
    </font>
    <font>
      <sz val="8"/>
      <color rgb="FF00B0F0"/>
      <name val="Arial"/>
      <family val="2"/>
    </font>
    <font>
      <b/>
      <sz val="16"/>
      <color theme="8"/>
      <name val="Arial"/>
      <family val="2"/>
    </font>
    <font>
      <sz val="14"/>
      <color rgb="FFFF0000"/>
      <name val="Calibri Light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 Light"/>
      <family val="2"/>
    </font>
    <font>
      <sz val="12"/>
      <name val="Calibri Light"/>
      <family val="2"/>
    </font>
    <font>
      <sz val="12"/>
      <color indexed="8"/>
      <name val="Calibri Light"/>
      <family val="2"/>
    </font>
    <font>
      <b/>
      <sz val="12"/>
      <color theme="3" tint="-0.499984740745262"/>
      <name val="Calibri Light"/>
      <family val="2"/>
    </font>
    <font>
      <b/>
      <sz val="18"/>
      <color theme="1"/>
      <name val="Calibri"/>
      <family val="2"/>
      <scheme val="minor"/>
    </font>
    <font>
      <b/>
      <sz val="8"/>
      <color theme="3" tint="-0.499984740745262"/>
      <name val="Calibri Light"/>
      <family val="2"/>
    </font>
    <font>
      <sz val="9"/>
      <color theme="3" tint="-0.499984740745262"/>
      <name val="Calibri Light"/>
      <family val="2"/>
    </font>
    <font>
      <sz val="9"/>
      <name val="Calibri Light"/>
      <family val="2"/>
    </font>
    <font>
      <sz val="9"/>
      <color indexed="8"/>
      <name val="Calibri Light"/>
      <family val="2"/>
    </font>
    <font>
      <b/>
      <sz val="8"/>
      <color indexed="8"/>
      <name val="Calibri Light"/>
      <family val="2"/>
    </font>
    <font>
      <b/>
      <sz val="9"/>
      <color indexed="8"/>
      <name val="Calibri Light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4"/>
      <name val="Open Sans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name val="Open Sans"/>
    </font>
    <font>
      <sz val="10"/>
      <name val="Open Sans"/>
    </font>
    <font>
      <b/>
      <sz val="10"/>
      <color theme="8"/>
      <name val="Arial"/>
      <family val="2"/>
    </font>
    <font>
      <b/>
      <sz val="26"/>
      <color indexed="8"/>
      <name val="Calibri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B050"/>
      </left>
      <right style="thin">
        <color rgb="FF002060"/>
      </right>
      <top style="thin">
        <color rgb="FF002060"/>
      </top>
      <bottom/>
      <diagonal/>
    </border>
    <border>
      <left style="thin">
        <color rgb="FF00B050"/>
      </left>
      <right style="thin">
        <color rgb="FF00206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theme="4" tint="-0.499984740745262"/>
      </bottom>
      <diagonal/>
    </border>
    <border>
      <left style="thin">
        <color rgb="FF00B050"/>
      </left>
      <right/>
      <top style="thin">
        <color rgb="FF002060"/>
      </top>
      <bottom/>
      <diagonal/>
    </border>
    <border>
      <left style="thin">
        <color rgb="FF00B05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2060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rgb="FF002060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B050"/>
      </left>
      <right style="thin">
        <color rgb="FF002060"/>
      </right>
      <top style="thin">
        <color theme="4" tint="-0.499984740745262"/>
      </top>
      <bottom/>
      <diagonal/>
    </border>
    <border>
      <left style="thin">
        <color rgb="FF00B050"/>
      </left>
      <right style="thin">
        <color rgb="FF002060"/>
      </right>
      <top/>
      <bottom style="thin">
        <color theme="4" tint="-0.499984740745262"/>
      </bottom>
      <diagonal/>
    </border>
    <border>
      <left/>
      <right/>
      <top/>
      <bottom style="thin">
        <color indexed="21"/>
      </bottom>
      <diagonal/>
    </border>
    <border>
      <left style="thin">
        <color rgb="FF00B050"/>
      </left>
      <right style="thin">
        <color rgb="FF00B050"/>
      </right>
      <top style="thin">
        <color rgb="FF00206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206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B05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thin">
        <color theme="0" tint="-0.1499984740745262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180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18" fillId="0" borderId="0"/>
    <xf numFmtId="0" fontId="49" fillId="0" borderId="0"/>
    <xf numFmtId="0" fontId="25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51" fillId="0" borderId="0"/>
    <xf numFmtId="0" fontId="12" fillId="0" borderId="0"/>
    <xf numFmtId="0" fontId="77" fillId="0" borderId="0"/>
    <xf numFmtId="0" fontId="11" fillId="0" borderId="0"/>
    <xf numFmtId="0" fontId="79" fillId="0" borderId="0"/>
    <xf numFmtId="9" fontId="25" fillId="0" borderId="0" applyFont="0" applyFill="0" applyBorder="0" applyAlignment="0" applyProtection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4" fillId="0" borderId="0"/>
    <xf numFmtId="0" fontId="10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4" fillId="0" borderId="0"/>
    <xf numFmtId="0" fontId="10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31" fillId="0" borderId="0"/>
    <xf numFmtId="0" fontId="1" fillId="0" borderId="0"/>
  </cellStyleXfs>
  <cellXfs count="1185">
    <xf numFmtId="0" fontId="0" fillId="0" borderId="0" xfId="0" applyNumberFormat="1" applyFill="1" applyBorder="1" applyAlignment="1" applyProtection="1"/>
    <xf numFmtId="0" fontId="21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>
      <alignment horizontal="right" textRotation="90"/>
    </xf>
    <xf numFmtId="0" fontId="34" fillId="0" borderId="0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0" fontId="38" fillId="4" borderId="0" xfId="23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38" fillId="4" borderId="0" xfId="23" applyNumberFormat="1" applyFont="1" applyFill="1" applyBorder="1" applyAlignment="1" applyProtection="1">
      <alignment horizontal="left" vertical="center"/>
    </xf>
    <xf numFmtId="0" fontId="38" fillId="0" borderId="0" xfId="27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23" applyNumberFormat="1" applyFont="1" applyFill="1" applyBorder="1" applyAlignment="1" applyProtection="1">
      <alignment horizontal="center" vertical="center"/>
    </xf>
    <xf numFmtId="0" fontId="26" fillId="0" borderId="0" xfId="23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left" vertical="top" wrapText="1"/>
    </xf>
    <xf numFmtId="0" fontId="38" fillId="0" borderId="0" xfId="23" applyNumberFormat="1" applyFont="1" applyFill="1" applyBorder="1" applyAlignment="1" applyProtection="1">
      <alignment horizontal="left" vertical="top" wrapText="1"/>
    </xf>
    <xf numFmtId="0" fontId="38" fillId="4" borderId="0" xfId="0" applyNumberFormat="1" applyFont="1" applyFill="1" applyBorder="1" applyAlignment="1" applyProtection="1">
      <alignment horizontal="left" vertical="top" wrapText="1"/>
    </xf>
    <xf numFmtId="0" fontId="29" fillId="0" borderId="0" xfId="0" applyNumberFormat="1" applyFont="1" applyFill="1" applyBorder="1" applyAlignment="1" applyProtection="1">
      <alignment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32" fillId="4" borderId="0" xfId="23" applyFont="1" applyFill="1" applyBorder="1"/>
    <xf numFmtId="0" fontId="32" fillId="0" borderId="0" xfId="23" applyFont="1" applyBorder="1"/>
    <xf numFmtId="0" fontId="38" fillId="0" borderId="0" xfId="23" applyNumberFormat="1" applyFont="1" applyFill="1" applyBorder="1" applyAlignment="1" applyProtection="1">
      <alignment horizontal="center" vertical="center" wrapText="1"/>
    </xf>
    <xf numFmtId="0" fontId="32" fillId="0" borderId="0" xfId="23" applyFont="1" applyFill="1" applyBorder="1"/>
    <xf numFmtId="0" fontId="47" fillId="4" borderId="0" xfId="23" applyFont="1" applyFill="1" applyBorder="1" applyAlignment="1">
      <alignment horizontal="left"/>
    </xf>
    <xf numFmtId="0" fontId="47" fillId="4" borderId="0" xfId="23" applyFont="1" applyFill="1" applyBorder="1"/>
    <xf numFmtId="0" fontId="52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horizontal="center" vertical="center"/>
    </xf>
    <xf numFmtId="0" fontId="53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0" xfId="0" applyNumberFormat="1" applyFont="1" applyFill="1" applyBorder="1" applyAlignment="1" applyProtection="1"/>
    <xf numFmtId="3" fontId="53" fillId="0" borderId="0" xfId="0" applyNumberFormat="1" applyFont="1" applyFill="1" applyBorder="1" applyAlignment="1" applyProtection="1">
      <alignment horizontal="center" vertical="center"/>
    </xf>
    <xf numFmtId="3" fontId="53" fillId="0" borderId="0" xfId="0" applyNumberFormat="1" applyFont="1" applyFill="1" applyBorder="1" applyAlignment="1" applyProtection="1"/>
    <xf numFmtId="0" fontId="56" fillId="0" borderId="0" xfId="0" applyFont="1" applyBorder="1" applyAlignment="1">
      <alignment vertical="center"/>
    </xf>
    <xf numFmtId="3" fontId="57" fillId="0" borderId="0" xfId="0" applyNumberFormat="1" applyFont="1" applyFill="1" applyBorder="1" applyAlignment="1" applyProtection="1">
      <alignment horizontal="center" vertical="center"/>
    </xf>
    <xf numFmtId="0" fontId="54" fillId="0" borderId="0" xfId="0" applyFont="1" applyBorder="1" applyAlignment="1">
      <alignment vertical="center"/>
    </xf>
    <xf numFmtId="0" fontId="54" fillId="2" borderId="0" xfId="0" applyFont="1" applyFill="1" applyBorder="1" applyAlignment="1">
      <alignment horizontal="left" vertical="center"/>
    </xf>
    <xf numFmtId="0" fontId="54" fillId="7" borderId="0" xfId="0" applyFont="1" applyFill="1" applyBorder="1" applyAlignment="1">
      <alignment horizontal="left" vertical="center"/>
    </xf>
    <xf numFmtId="3" fontId="53" fillId="7" borderId="0" xfId="0" applyNumberFormat="1" applyFont="1" applyFill="1" applyBorder="1" applyAlignment="1" applyProtection="1">
      <alignment horizontal="center" vertical="center"/>
    </xf>
    <xf numFmtId="0" fontId="53" fillId="7" borderId="0" xfId="0" applyNumberFormat="1" applyFont="1" applyFill="1" applyBorder="1" applyAlignment="1" applyProtection="1">
      <alignment horizontal="center" vertical="center"/>
    </xf>
    <xf numFmtId="0" fontId="53" fillId="7" borderId="4" xfId="0" applyNumberFormat="1" applyFont="1" applyFill="1" applyBorder="1" applyAlignment="1" applyProtection="1">
      <alignment horizontal="center" vertical="center"/>
    </xf>
    <xf numFmtId="3" fontId="53" fillId="7" borderId="5" xfId="0" applyNumberFormat="1" applyFont="1" applyFill="1" applyBorder="1" applyAlignment="1" applyProtection="1">
      <alignment horizontal="center" vertical="center"/>
    </xf>
    <xf numFmtId="3" fontId="53" fillId="7" borderId="2" xfId="0" applyNumberFormat="1" applyFont="1" applyFill="1" applyBorder="1" applyAlignment="1" applyProtection="1">
      <alignment horizontal="center" vertical="center"/>
    </xf>
    <xf numFmtId="3" fontId="53" fillId="7" borderId="4" xfId="0" applyNumberFormat="1" applyFont="1" applyFill="1" applyBorder="1" applyAlignment="1" applyProtection="1">
      <alignment horizontal="center" vertical="center"/>
    </xf>
    <xf numFmtId="0" fontId="44" fillId="6" borderId="0" xfId="0" applyNumberFormat="1" applyFont="1" applyFill="1" applyBorder="1" applyAlignment="1" applyProtection="1">
      <alignment horizontal="center" vertical="center" wrapText="1"/>
    </xf>
    <xf numFmtId="0" fontId="44" fillId="6" borderId="0" xfId="0" applyFont="1" applyFill="1" applyBorder="1" applyAlignment="1">
      <alignment horizontal="center" vertical="center" wrapText="1"/>
    </xf>
    <xf numFmtId="0" fontId="58" fillId="6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9" fillId="0" borderId="0" xfId="0" applyNumberFormat="1" applyFont="1" applyFill="1" applyBorder="1" applyAlignment="1" applyProtection="1"/>
    <xf numFmtId="0" fontId="52" fillId="0" borderId="5" xfId="0" applyNumberFormat="1" applyFont="1" applyFill="1" applyBorder="1" applyAlignment="1" applyProtection="1">
      <alignment horizontal="center" vertical="center"/>
    </xf>
    <xf numFmtId="0" fontId="60" fillId="0" borderId="0" xfId="0" applyNumberFormat="1" applyFont="1" applyFill="1" applyBorder="1" applyAlignment="1" applyProtection="1"/>
    <xf numFmtId="0" fontId="61" fillId="0" borderId="0" xfId="0" applyNumberFormat="1" applyFont="1" applyFill="1" applyBorder="1" applyAlignment="1" applyProtection="1"/>
    <xf numFmtId="10" fontId="62" fillId="0" borderId="0" xfId="24" applyNumberFormat="1" applyFont="1" applyAlignment="1">
      <alignment horizontal="center" vertical="center"/>
    </xf>
    <xf numFmtId="0" fontId="42" fillId="0" borderId="0" xfId="0" applyNumberFormat="1" applyFont="1" applyFill="1" applyBorder="1" applyAlignment="1" applyProtection="1">
      <alignment horizontal="center"/>
    </xf>
    <xf numFmtId="0" fontId="42" fillId="0" borderId="0" xfId="0" applyNumberFormat="1" applyFont="1" applyFill="1" applyBorder="1" applyAlignment="1" applyProtection="1"/>
    <xf numFmtId="0" fontId="63" fillId="0" borderId="0" xfId="0" applyNumberFormat="1" applyFont="1" applyFill="1" applyBorder="1" applyAlignment="1" applyProtection="1"/>
    <xf numFmtId="0" fontId="67" fillId="0" borderId="10" xfId="0" applyNumberFormat="1" applyFont="1" applyFill="1" applyBorder="1" applyAlignment="1" applyProtection="1">
      <alignment horizontal="center" vertical="center" wrapText="1"/>
    </xf>
    <xf numFmtId="0" fontId="67" fillId="0" borderId="11" xfId="0" applyNumberFormat="1" applyFont="1" applyFill="1" applyBorder="1" applyAlignment="1" applyProtection="1">
      <alignment horizontal="center" vertical="center" wrapText="1"/>
    </xf>
    <xf numFmtId="0" fontId="64" fillId="0" borderId="0" xfId="0" applyNumberFormat="1" applyFont="1" applyFill="1" applyBorder="1" applyAlignment="1" applyProtection="1">
      <alignment horizontal="left"/>
    </xf>
    <xf numFmtId="0" fontId="66" fillId="0" borderId="0" xfId="0" applyNumberFormat="1" applyFont="1" applyFill="1" applyBorder="1" applyAlignment="1" applyProtection="1">
      <alignment horizontal="left"/>
    </xf>
    <xf numFmtId="0" fontId="64" fillId="0" borderId="0" xfId="0" applyNumberFormat="1" applyFont="1" applyFill="1" applyBorder="1" applyAlignment="1" applyProtection="1">
      <alignment horizontal="center" vertical="top"/>
    </xf>
    <xf numFmtId="0" fontId="38" fillId="4" borderId="0" xfId="27" applyNumberFormat="1" applyFont="1" applyFill="1" applyBorder="1" applyAlignment="1" applyProtection="1">
      <alignment horizontal="center" vertical="center"/>
    </xf>
    <xf numFmtId="0" fontId="64" fillId="0" borderId="0" xfId="0" applyNumberFormat="1" applyFont="1" applyFill="1" applyBorder="1" applyAlignment="1" applyProtection="1">
      <alignment horizontal="center" vertical="center"/>
    </xf>
    <xf numFmtId="0" fontId="64" fillId="0" borderId="0" xfId="0" applyNumberFormat="1" applyFont="1" applyFill="1" applyBorder="1" applyAlignment="1" applyProtection="1">
      <alignment horizontal="center"/>
    </xf>
    <xf numFmtId="0" fontId="44" fillId="0" borderId="0" xfId="0" applyNumberFormat="1" applyFont="1" applyFill="1" applyBorder="1" applyAlignment="1" applyProtection="1">
      <alignment horizontal="center" vertical="top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64" fillId="0" borderId="0" xfId="0" applyNumberFormat="1" applyFont="1" applyFill="1" applyBorder="1" applyAlignment="1" applyProtection="1">
      <alignment horizontal="left"/>
    </xf>
    <xf numFmtId="0" fontId="69" fillId="0" borderId="10" xfId="0" applyNumberFormat="1" applyFont="1" applyFill="1" applyBorder="1" applyAlignment="1" applyProtection="1">
      <alignment horizontal="center" vertical="center" wrapText="1"/>
    </xf>
    <xf numFmtId="0" fontId="69" fillId="0" borderId="11" xfId="0" applyNumberFormat="1" applyFont="1" applyFill="1" applyBorder="1" applyAlignment="1" applyProtection="1">
      <alignment horizontal="center" vertical="center" wrapText="1"/>
    </xf>
    <xf numFmtId="0" fontId="70" fillId="0" borderId="0" xfId="0" applyNumberFormat="1" applyFont="1" applyFill="1" applyBorder="1" applyAlignment="1" applyProtection="1"/>
    <xf numFmtId="0" fontId="69" fillId="0" borderId="0" xfId="0" applyNumberFormat="1" applyFont="1" applyFill="1" applyBorder="1" applyAlignment="1" applyProtection="1">
      <alignment horizontal="center" vertical="top"/>
    </xf>
    <xf numFmtId="0" fontId="69" fillId="0" borderId="16" xfId="0" applyNumberFormat="1" applyFont="1" applyFill="1" applyBorder="1" applyAlignment="1" applyProtection="1">
      <alignment horizontal="center" vertical="center"/>
    </xf>
    <xf numFmtId="0" fontId="70" fillId="0" borderId="0" xfId="0" applyNumberFormat="1" applyFont="1" applyFill="1" applyBorder="1" applyAlignment="1" applyProtection="1">
      <alignment horizontal="center"/>
    </xf>
    <xf numFmtId="0" fontId="69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horizontal="left"/>
    </xf>
    <xf numFmtId="0" fontId="73" fillId="0" borderId="0" xfId="0" applyNumberFormat="1" applyFont="1" applyFill="1" applyBorder="1" applyAlignment="1" applyProtection="1"/>
    <xf numFmtId="0" fontId="72" fillId="7" borderId="0" xfId="0" applyFont="1" applyFill="1" applyBorder="1" applyAlignment="1">
      <alignment horizontal="left"/>
    </xf>
    <xf numFmtId="0" fontId="69" fillId="0" borderId="0" xfId="0" applyNumberFormat="1" applyFont="1" applyFill="1" applyBorder="1" applyAlignment="1" applyProtection="1">
      <alignment horizontal="center" vertical="center"/>
    </xf>
    <xf numFmtId="0" fontId="69" fillId="0" borderId="14" xfId="0" applyNumberFormat="1" applyFont="1" applyFill="1" applyBorder="1" applyAlignment="1" applyProtection="1">
      <alignment horizontal="center" vertical="center"/>
    </xf>
    <xf numFmtId="0" fontId="69" fillId="0" borderId="0" xfId="27" applyNumberFormat="1" applyFont="1" applyFill="1" applyBorder="1" applyAlignment="1" applyProtection="1">
      <alignment horizontal="center" vertical="top"/>
    </xf>
    <xf numFmtId="0" fontId="75" fillId="0" borderId="0" xfId="0" applyNumberFormat="1" applyFont="1" applyFill="1" applyBorder="1" applyAlignment="1" applyProtection="1">
      <alignment vertical="center" wrapText="1"/>
    </xf>
    <xf numFmtId="0" fontId="50" fillId="4" borderId="0" xfId="0" applyFont="1" applyFill="1" applyAlignment="1">
      <alignment horizontal="left"/>
    </xf>
    <xf numFmtId="0" fontId="26" fillId="4" borderId="0" xfId="26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/>
    <xf numFmtId="0" fontId="29" fillId="4" borderId="0" xfId="0" applyNumberFormat="1" applyFont="1" applyFill="1" applyBorder="1" applyAlignment="1" applyProtection="1">
      <alignment vertical="center" wrapText="1"/>
    </xf>
    <xf numFmtId="0" fontId="32" fillId="4" borderId="0" xfId="0" applyFont="1" applyFill="1"/>
    <xf numFmtId="0" fontId="26" fillId="4" borderId="0" xfId="27" applyNumberFormat="1" applyFont="1" applyFill="1" applyBorder="1" applyAlignment="1" applyProtection="1">
      <alignment horizontal="center" vertical="center"/>
    </xf>
    <xf numFmtId="0" fontId="33" fillId="4" borderId="0" xfId="0" applyNumberFormat="1" applyFont="1" applyFill="1" applyBorder="1" applyAlignment="1" applyProtection="1">
      <alignment horizontal="center" vertical="center"/>
    </xf>
    <xf numFmtId="0" fontId="36" fillId="7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67" fillId="7" borderId="0" xfId="0" applyNumberFormat="1" applyFont="1" applyFill="1" applyBorder="1" applyAlignment="1" applyProtection="1">
      <alignment horizontal="center" vertical="center"/>
    </xf>
    <xf numFmtId="0" fontId="44" fillId="7" borderId="0" xfId="0" applyNumberFormat="1" applyFont="1" applyFill="1" applyBorder="1" applyAlignment="1" applyProtection="1">
      <alignment vertical="center"/>
    </xf>
    <xf numFmtId="0" fontId="44" fillId="0" borderId="0" xfId="0" applyNumberFormat="1" applyFont="1" applyFill="1" applyBorder="1" applyAlignment="1" applyProtection="1">
      <alignment vertical="center"/>
    </xf>
    <xf numFmtId="0" fontId="76" fillId="0" borderId="8" xfId="0" applyNumberFormat="1" applyFont="1" applyFill="1" applyBorder="1" applyAlignment="1" applyProtection="1">
      <alignment horizontal="center" vertical="center"/>
    </xf>
    <xf numFmtId="0" fontId="76" fillId="0" borderId="6" xfId="0" applyNumberFormat="1" applyFont="1" applyFill="1" applyBorder="1" applyAlignment="1" applyProtection="1">
      <alignment horizontal="center" vertical="center"/>
    </xf>
    <xf numFmtId="0" fontId="64" fillId="6" borderId="7" xfId="0" applyNumberFormat="1" applyFont="1" applyFill="1" applyBorder="1" applyAlignment="1" applyProtection="1">
      <alignment horizontal="center" vertical="center"/>
    </xf>
    <xf numFmtId="0" fontId="76" fillId="0" borderId="0" xfId="0" applyNumberFormat="1" applyFont="1" applyFill="1" applyBorder="1" applyAlignment="1" applyProtection="1">
      <alignment horizontal="center" vertical="center"/>
    </xf>
    <xf numFmtId="0" fontId="76" fillId="6" borderId="7" xfId="0" applyNumberFormat="1" applyFont="1" applyFill="1" applyBorder="1" applyAlignment="1" applyProtection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left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38" fillId="0" borderId="0" xfId="23" applyNumberFormat="1" applyFont="1" applyFill="1" applyBorder="1" applyAlignment="1" applyProtection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/>
    </xf>
    <xf numFmtId="0" fontId="59" fillId="0" borderId="0" xfId="24" applyNumberFormat="1" applyFont="1" applyAlignment="1">
      <alignment horizontal="center" vertical="center"/>
    </xf>
    <xf numFmtId="0" fontId="59" fillId="0" borderId="0" xfId="0" applyNumberFormat="1" applyFont="1" applyAlignment="1">
      <alignment horizontal="center" vertical="center"/>
    </xf>
    <xf numFmtId="0" fontId="59" fillId="0" borderId="5" xfId="24" applyNumberFormat="1" applyFont="1" applyBorder="1" applyAlignment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3" fontId="57" fillId="7" borderId="0" xfId="0" applyNumberFormat="1" applyFont="1" applyFill="1" applyBorder="1" applyAlignment="1" applyProtection="1">
      <alignment horizontal="center" vertical="center"/>
    </xf>
    <xf numFmtId="0" fontId="78" fillId="0" borderId="0" xfId="0" applyNumberFormat="1" applyFont="1" applyFill="1" applyBorder="1" applyAlignment="1" applyProtection="1">
      <alignment horizontal="center"/>
    </xf>
    <xf numFmtId="0" fontId="52" fillId="0" borderId="0" xfId="0" applyNumberFormat="1" applyFont="1" applyFill="1" applyBorder="1" applyAlignment="1" applyProtection="1">
      <alignment horizontal="center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 applyProtection="1"/>
    <xf numFmtId="0" fontId="67" fillId="0" borderId="0" xfId="0" applyNumberFormat="1" applyFont="1" applyFill="1" applyBorder="1" applyAlignment="1" applyProtection="1">
      <alignment horizontal="left"/>
    </xf>
    <xf numFmtId="0" fontId="84" fillId="0" borderId="0" xfId="0" applyNumberFormat="1" applyFont="1" applyFill="1" applyBorder="1" applyAlignment="1" applyProtection="1">
      <alignment horizontal="left"/>
    </xf>
    <xf numFmtId="0" fontId="85" fillId="0" borderId="0" xfId="0" applyNumberFormat="1" applyFont="1" applyFill="1" applyBorder="1" applyAlignment="1" applyProtection="1">
      <alignment horizontal="center" vertical="center" wrapText="1"/>
    </xf>
    <xf numFmtId="0" fontId="52" fillId="3" borderId="0" xfId="0" applyNumberFormat="1" applyFont="1" applyFill="1" applyBorder="1" applyAlignment="1" applyProtection="1"/>
    <xf numFmtId="0" fontId="58" fillId="3" borderId="0" xfId="0" applyFont="1" applyFill="1" applyBorder="1" applyAlignment="1">
      <alignment horizontal="center" vertical="center" wrapText="1"/>
    </xf>
    <xf numFmtId="10" fontId="62" fillId="3" borderId="0" xfId="24" applyNumberFormat="1" applyFont="1" applyFill="1" applyAlignment="1">
      <alignment horizontal="center" vertical="center"/>
    </xf>
    <xf numFmtId="0" fontId="52" fillId="3" borderId="0" xfId="0" applyNumberFormat="1" applyFont="1" applyFill="1" applyBorder="1" applyAlignment="1" applyProtection="1">
      <alignment horizontal="center" vertical="center"/>
    </xf>
    <xf numFmtId="10" fontId="59" fillId="3" borderId="0" xfId="24" applyNumberFormat="1" applyFont="1" applyFill="1" applyAlignment="1">
      <alignment horizontal="center" vertical="center"/>
    </xf>
    <xf numFmtId="0" fontId="59" fillId="3" borderId="0" xfId="24" applyNumberFormat="1" applyFont="1" applyFill="1" applyAlignment="1">
      <alignment horizontal="center" vertical="center"/>
    </xf>
    <xf numFmtId="2" fontId="59" fillId="3" borderId="0" xfId="24" applyNumberFormat="1" applyFont="1" applyFill="1" applyAlignment="1">
      <alignment horizontal="center" vertical="center"/>
    </xf>
    <xf numFmtId="0" fontId="59" fillId="3" borderId="0" xfId="0" applyNumberFormat="1" applyFont="1" applyFill="1" applyAlignment="1">
      <alignment horizontal="center" vertical="center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64" fillId="0" borderId="0" xfId="0" applyNumberFormat="1" applyFont="1" applyFill="1" applyBorder="1" applyAlignment="1" applyProtection="1">
      <alignment horizontal="left"/>
    </xf>
    <xf numFmtId="0" fontId="52" fillId="0" borderId="0" xfId="0" applyFont="1" applyFill="1" applyAlignment="1">
      <alignment horizontal="center" vertical="center"/>
    </xf>
    <xf numFmtId="0" fontId="72" fillId="7" borderId="14" xfId="0" applyFont="1" applyFill="1" applyBorder="1" applyAlignment="1">
      <alignment horizontal="left"/>
    </xf>
    <xf numFmtId="0" fontId="69" fillId="0" borderId="0" xfId="0" applyNumberFormat="1" applyFont="1" applyFill="1" applyBorder="1" applyAlignment="1" applyProtection="1"/>
    <xf numFmtId="0" fontId="67" fillId="0" borderId="14" xfId="0" applyNumberFormat="1" applyFont="1" applyFill="1" applyBorder="1" applyAlignment="1" applyProtection="1">
      <alignment horizontal="center" vertical="center" wrapText="1"/>
    </xf>
    <xf numFmtId="0" fontId="69" fillId="0" borderId="0" xfId="0" applyNumberFormat="1" applyFont="1" applyFill="1" applyBorder="1" applyAlignment="1" applyProtection="1">
      <alignment horizontal="left"/>
    </xf>
    <xf numFmtId="0" fontId="69" fillId="0" borderId="0" xfId="0" applyNumberFormat="1" applyFont="1" applyFill="1" applyBorder="1" applyAlignment="1" applyProtection="1">
      <alignment horizontal="left"/>
    </xf>
    <xf numFmtId="0" fontId="70" fillId="0" borderId="3" xfId="0" applyNumberFormat="1" applyFont="1" applyFill="1" applyBorder="1" applyAlignment="1" applyProtection="1"/>
    <xf numFmtId="0" fontId="69" fillId="0" borderId="14" xfId="0" applyNumberFormat="1" applyFont="1" applyFill="1" applyBorder="1" applyAlignment="1" applyProtection="1">
      <alignment horizontal="center" vertical="center" wrapText="1"/>
    </xf>
    <xf numFmtId="0" fontId="72" fillId="7" borderId="0" xfId="0" applyFont="1" applyFill="1" applyBorder="1" applyAlignment="1">
      <alignment horizontal="left" vertical="center"/>
    </xf>
    <xf numFmtId="0" fontId="87" fillId="4" borderId="0" xfId="27" applyNumberFormat="1" applyFont="1" applyFill="1" applyBorder="1" applyAlignment="1" applyProtection="1">
      <alignment horizontal="center" vertical="center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71" fillId="6" borderId="16" xfId="0" applyNumberFormat="1" applyFont="1" applyFill="1" applyBorder="1" applyAlignment="1" applyProtection="1">
      <alignment horizontal="left" vertical="center"/>
    </xf>
    <xf numFmtId="0" fontId="64" fillId="0" borderId="0" xfId="0" applyNumberFormat="1" applyFont="1" applyFill="1" applyBorder="1" applyAlignment="1" applyProtection="1">
      <alignment horizontal="left"/>
    </xf>
    <xf numFmtId="0" fontId="70" fillId="0" borderId="0" xfId="0" applyNumberFormat="1" applyFont="1" applyFill="1" applyBorder="1" applyAlignment="1" applyProtection="1">
      <alignment horizontal="left" vertical="center"/>
    </xf>
    <xf numFmtId="0" fontId="69" fillId="0" borderId="14" xfId="0" applyNumberFormat="1" applyFont="1" applyFill="1" applyBorder="1" applyAlignment="1" applyProtection="1">
      <alignment horizontal="left" vertical="center" wrapText="1"/>
    </xf>
    <xf numFmtId="0" fontId="72" fillId="0" borderId="16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center"/>
    </xf>
    <xf numFmtId="0" fontId="69" fillId="0" borderId="0" xfId="0" applyNumberFormat="1" applyFont="1" applyFill="1" applyBorder="1" applyAlignment="1" applyProtection="1">
      <alignment horizontal="left" vertical="top"/>
    </xf>
    <xf numFmtId="0" fontId="88" fillId="7" borderId="14" xfId="0" applyFont="1" applyFill="1" applyBorder="1" applyAlignment="1">
      <alignment horizontal="center"/>
    </xf>
    <xf numFmtId="0" fontId="64" fillId="0" borderId="0" xfId="0" applyNumberFormat="1" applyFont="1" applyFill="1" applyBorder="1" applyAlignment="1" applyProtection="1">
      <alignment horizontal="left" vertical="center"/>
    </xf>
    <xf numFmtId="0" fontId="72" fillId="0" borderId="19" xfId="0" applyFont="1" applyFill="1" applyBorder="1" applyAlignment="1">
      <alignment horizontal="left"/>
    </xf>
    <xf numFmtId="0" fontId="90" fillId="0" borderId="0" xfId="0" applyNumberFormat="1" applyFont="1" applyFill="1" applyBorder="1" applyAlignment="1" applyProtection="1"/>
    <xf numFmtId="0" fontId="65" fillId="6" borderId="16" xfId="0" applyNumberFormat="1" applyFont="1" applyFill="1" applyBorder="1" applyAlignment="1" applyProtection="1">
      <alignment horizontal="center" vertical="center"/>
    </xf>
    <xf numFmtId="0" fontId="72" fillId="0" borderId="0" xfId="0" applyFont="1" applyFill="1" applyBorder="1" applyAlignment="1">
      <alignment horizontal="left" vertical="center"/>
    </xf>
    <xf numFmtId="0" fontId="72" fillId="7" borderId="0" xfId="0" applyFont="1" applyFill="1" applyBorder="1" applyAlignment="1">
      <alignment horizontal="center" vertical="center"/>
    </xf>
    <xf numFmtId="0" fontId="69" fillId="0" borderId="17" xfId="0" applyNumberFormat="1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>
      <alignment horizontal="left" vertical="center"/>
    </xf>
    <xf numFmtId="0" fontId="72" fillId="0" borderId="19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72" fillId="0" borderId="17" xfId="0" applyNumberFormat="1" applyFont="1" applyFill="1" applyBorder="1" applyAlignment="1" applyProtection="1">
      <alignment horizontal="center" vertical="center"/>
    </xf>
    <xf numFmtId="0" fontId="72" fillId="0" borderId="20" xfId="0" applyNumberFormat="1" applyFont="1" applyFill="1" applyBorder="1" applyAlignment="1" applyProtection="1">
      <alignment horizontal="center" vertical="center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84" fillId="7" borderId="0" xfId="23" applyFont="1" applyFill="1" applyBorder="1" applyAlignment="1">
      <alignment horizontal="center" vertic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72" fillId="0" borderId="43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24" fillId="7" borderId="0" xfId="0" applyFont="1" applyFill="1" applyBorder="1" applyAlignment="1">
      <alignment horizontal="center"/>
    </xf>
    <xf numFmtId="0" fontId="67" fillId="0" borderId="14" xfId="0" applyNumberFormat="1" applyFont="1" applyFill="1" applyBorder="1" applyAlignment="1" applyProtection="1">
      <alignment horizontal="center" vertical="center"/>
    </xf>
    <xf numFmtId="0" fontId="67" fillId="0" borderId="14" xfId="0" applyNumberFormat="1" applyFont="1" applyFill="1" applyBorder="1" applyAlignment="1" applyProtection="1">
      <alignment horizontal="center" vertical="top" wrapText="1"/>
    </xf>
    <xf numFmtId="0" fontId="64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vertical="top"/>
    </xf>
    <xf numFmtId="0" fontId="66" fillId="0" borderId="0" xfId="0" applyFont="1" applyFill="1" applyBorder="1" applyAlignment="1">
      <alignment horizontal="left" vertical="top" wrapText="1"/>
    </xf>
    <xf numFmtId="0" fontId="72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left" vertical="top" wrapText="1"/>
    </xf>
    <xf numFmtId="0" fontId="72" fillId="0" borderId="0" xfId="0" applyFont="1" applyFill="1" applyBorder="1" applyAlignment="1">
      <alignment horizontal="left" vertical="top"/>
    </xf>
    <xf numFmtId="0" fontId="64" fillId="0" borderId="14" xfId="0" applyNumberFormat="1" applyFont="1" applyFill="1" applyBorder="1" applyAlignment="1" applyProtection="1">
      <alignment horizontal="center" vertical="center" wrapText="1"/>
    </xf>
    <xf numFmtId="0" fontId="88" fillId="7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left" vertical="center"/>
    </xf>
    <xf numFmtId="0" fontId="72" fillId="7" borderId="0" xfId="0" applyNumberFormat="1" applyFont="1" applyFill="1" applyBorder="1" applyAlignment="1" applyProtection="1">
      <alignment horizontal="left" vertical="center"/>
    </xf>
    <xf numFmtId="0" fontId="69" fillId="0" borderId="0" xfId="0" applyFont="1" applyFill="1" applyBorder="1" applyAlignment="1">
      <alignment horizontal="center"/>
    </xf>
    <xf numFmtId="0" fontId="69" fillId="0" borderId="12" xfId="0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left" vertical="center"/>
    </xf>
    <xf numFmtId="0" fontId="72" fillId="7" borderId="0" xfId="0" applyFont="1" applyFill="1" applyBorder="1" applyAlignment="1">
      <alignment horizontal="center"/>
    </xf>
    <xf numFmtId="0" fontId="72" fillId="7" borderId="14" xfId="0" applyFont="1" applyFill="1" applyBorder="1" applyAlignment="1">
      <alignment horizontal="center"/>
    </xf>
    <xf numFmtId="0" fontId="72" fillId="0" borderId="19" xfId="0" applyFont="1" applyFill="1" applyBorder="1" applyAlignment="1">
      <alignment horizontal="center"/>
    </xf>
    <xf numFmtId="0" fontId="72" fillId="7" borderId="14" xfId="0" applyFont="1" applyFill="1" applyBorder="1" applyAlignment="1">
      <alignment horizontal="left" vertical="center"/>
    </xf>
    <xf numFmtId="0" fontId="72" fillId="7" borderId="19" xfId="0" applyNumberFormat="1" applyFont="1" applyFill="1" applyBorder="1" applyAlignment="1" applyProtection="1">
      <alignment horizontal="left" vertical="center"/>
    </xf>
    <xf numFmtId="0" fontId="66" fillId="7" borderId="0" xfId="0" applyFont="1" applyFill="1" applyBorder="1" applyAlignment="1">
      <alignment horizontal="left" vertical="center"/>
    </xf>
    <xf numFmtId="0" fontId="24" fillId="7" borderId="0" xfId="0" applyFont="1" applyFill="1" applyBorder="1" applyAlignment="1">
      <alignment horizontal="left" vertical="center"/>
    </xf>
    <xf numFmtId="0" fontId="66" fillId="0" borderId="19" xfId="0" applyFont="1" applyFill="1" applyBorder="1" applyAlignment="1">
      <alignment horizontal="left" vertical="center"/>
    </xf>
    <xf numFmtId="0" fontId="72" fillId="0" borderId="19" xfId="0" applyFont="1" applyFill="1" applyBorder="1" applyAlignment="1">
      <alignment horizontal="left" vertical="center"/>
    </xf>
    <xf numFmtId="0" fontId="88" fillId="0" borderId="19" xfId="0" applyFont="1" applyFill="1" applyBorder="1" applyAlignment="1">
      <alignment horizontal="center"/>
    </xf>
    <xf numFmtId="0" fontId="72" fillId="0" borderId="19" xfId="0" applyNumberFormat="1" applyFont="1" applyFill="1" applyBorder="1" applyAlignment="1" applyProtection="1">
      <alignment horizontal="center" vertical="center" wrapText="1"/>
    </xf>
    <xf numFmtId="0" fontId="84" fillId="7" borderId="0" xfId="23" applyFont="1" applyFill="1" applyBorder="1" applyAlignment="1">
      <alignment horizontal="left"/>
    </xf>
    <xf numFmtId="0" fontId="84" fillId="0" borderId="0" xfId="23" applyFont="1" applyFill="1" applyBorder="1" applyAlignment="1">
      <alignment horizontal="left"/>
    </xf>
    <xf numFmtId="0" fontId="24" fillId="0" borderId="0" xfId="23" applyFont="1" applyFill="1" applyBorder="1" applyAlignment="1">
      <alignment horizontal="left"/>
    </xf>
    <xf numFmtId="0" fontId="24" fillId="0" borderId="0" xfId="23" applyFont="1" applyFill="1" applyBorder="1" applyAlignment="1">
      <alignment horizontal="center" wrapText="1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24" fillId="7" borderId="17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left" vertical="top" wrapText="1"/>
    </xf>
    <xf numFmtId="0" fontId="84" fillId="7" borderId="0" xfId="0" applyFont="1" applyFill="1" applyBorder="1" applyAlignment="1">
      <alignment horizontal="left" vertical="top" wrapText="1"/>
    </xf>
    <xf numFmtId="0" fontId="66" fillId="7" borderId="0" xfId="0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left" vertical="top"/>
    </xf>
    <xf numFmtId="0" fontId="66" fillId="0" borderId="19" xfId="0" applyFont="1" applyFill="1" applyBorder="1" applyAlignment="1">
      <alignment horizontal="left" vertical="top" wrapText="1"/>
    </xf>
    <xf numFmtId="0" fontId="66" fillId="7" borderId="14" xfId="0" applyFont="1" applyFill="1" applyBorder="1" applyAlignment="1">
      <alignment horizontal="left" vertical="top" wrapText="1"/>
    </xf>
    <xf numFmtId="0" fontId="24" fillId="7" borderId="14" xfId="0" applyFont="1" applyFill="1" applyBorder="1" applyAlignment="1">
      <alignment horizontal="center"/>
    </xf>
    <xf numFmtId="0" fontId="84" fillId="7" borderId="0" xfId="0" applyFont="1" applyFill="1" applyBorder="1" applyAlignment="1">
      <alignment horizontal="left" wrapText="1"/>
    </xf>
    <xf numFmtId="0" fontId="8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68" fillId="2" borderId="0" xfId="33" applyFont="1" applyFill="1" applyBorder="1" applyAlignment="1">
      <alignment horizontal="left" vertical="center"/>
    </xf>
    <xf numFmtId="0" fontId="66" fillId="0" borderId="19" xfId="0" applyFont="1" applyFill="1" applyBorder="1" applyAlignment="1">
      <alignment horizontal="left"/>
    </xf>
    <xf numFmtId="0" fontId="66" fillId="7" borderId="14" xfId="0" applyFont="1" applyFill="1" applyBorder="1" applyAlignment="1">
      <alignment horizontal="left"/>
    </xf>
    <xf numFmtId="0" fontId="72" fillId="3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left" vertical="center"/>
    </xf>
    <xf numFmtId="0" fontId="69" fillId="0" borderId="19" xfId="0" applyFont="1" applyFill="1" applyBorder="1" applyAlignment="1">
      <alignment horizont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72" fillId="7" borderId="16" xfId="0" applyFont="1" applyFill="1" applyBorder="1" applyAlignment="1">
      <alignment horizontal="left" vertical="center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left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93" fillId="0" borderId="0" xfId="0" applyNumberFormat="1" applyFont="1" applyFill="1" applyBorder="1" applyAlignment="1" applyProtection="1"/>
    <xf numFmtId="0" fontId="24" fillId="7" borderId="0" xfId="0" applyNumberFormat="1" applyFont="1" applyFill="1" applyBorder="1" applyAlignment="1" applyProtection="1">
      <alignment horizontal="center" vertical="center"/>
    </xf>
    <xf numFmtId="0" fontId="66" fillId="3" borderId="0" xfId="0" applyFont="1" applyFill="1" applyBorder="1" applyAlignment="1">
      <alignment horizontal="left"/>
    </xf>
    <xf numFmtId="0" fontId="66" fillId="7" borderId="19" xfId="0" applyNumberFormat="1" applyFont="1" applyFill="1" applyBorder="1" applyAlignment="1" applyProtection="1">
      <alignment horizontal="left"/>
    </xf>
    <xf numFmtId="0" fontId="69" fillId="0" borderId="19" xfId="0" applyFont="1" applyFill="1" applyBorder="1" applyAlignment="1">
      <alignment horizontal="center" vertical="center"/>
    </xf>
    <xf numFmtId="0" fontId="72" fillId="7" borderId="14" xfId="23" applyNumberFormat="1" applyFont="1" applyFill="1" applyBorder="1" applyAlignment="1" applyProtection="1">
      <alignment horizontal="center" vertical="center"/>
    </xf>
    <xf numFmtId="0" fontId="72" fillId="7" borderId="0" xfId="23" applyNumberFormat="1" applyFont="1" applyFill="1" applyBorder="1" applyAlignment="1" applyProtection="1">
      <alignment horizontal="center" vertical="center"/>
    </xf>
    <xf numFmtId="0" fontId="72" fillId="7" borderId="19" xfId="23" applyNumberFormat="1" applyFont="1" applyFill="1" applyBorder="1" applyAlignment="1" applyProtection="1">
      <alignment horizontal="center" vertical="center"/>
    </xf>
    <xf numFmtId="0" fontId="72" fillId="3" borderId="0" xfId="23" applyNumberFormat="1" applyFont="1" applyFill="1" applyBorder="1" applyAlignment="1" applyProtection="1">
      <alignment horizontal="center" vertical="center"/>
    </xf>
    <xf numFmtId="0" fontId="72" fillId="3" borderId="17" xfId="0" applyNumberFormat="1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94" fillId="2" borderId="0" xfId="33" applyFont="1" applyFill="1" applyBorder="1" applyAlignment="1">
      <alignment horizontal="left" vertical="center"/>
    </xf>
    <xf numFmtId="0" fontId="78" fillId="0" borderId="0" xfId="0" applyNumberFormat="1" applyFont="1" applyFill="1" applyBorder="1" applyAlignment="1" applyProtection="1"/>
    <xf numFmtId="0" fontId="69" fillId="7" borderId="37" xfId="23" applyNumberFormat="1" applyFont="1" applyFill="1" applyBorder="1" applyAlignment="1" applyProtection="1">
      <alignment horizontal="center" vertical="center"/>
    </xf>
    <xf numFmtId="0" fontId="72" fillId="3" borderId="16" xfId="0" applyFont="1" applyFill="1" applyBorder="1" applyAlignment="1">
      <alignment horizontal="left" vertical="center"/>
    </xf>
    <xf numFmtId="0" fontId="72" fillId="7" borderId="19" xfId="0" applyFont="1" applyFill="1" applyBorder="1" applyAlignment="1">
      <alignment horizontal="center" vertical="center"/>
    </xf>
    <xf numFmtId="0" fontId="93" fillId="0" borderId="0" xfId="0" applyNumberFormat="1" applyFont="1" applyFill="1" applyBorder="1" applyAlignment="1" applyProtection="1">
      <alignment horizontal="center"/>
    </xf>
    <xf numFmtId="0" fontId="64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left" vertical="top" wrapText="1"/>
    </xf>
    <xf numFmtId="0" fontId="72" fillId="7" borderId="19" xfId="0" applyFont="1" applyFill="1" applyBorder="1" applyAlignment="1">
      <alignment horizontal="left" vertical="top" wrapText="1"/>
    </xf>
    <xf numFmtId="0" fontId="44" fillId="7" borderId="0" xfId="23" applyFont="1" applyFill="1" applyBorder="1" applyAlignment="1">
      <alignment horizontal="center" vertical="center" wrapText="1"/>
    </xf>
    <xf numFmtId="0" fontId="67" fillId="0" borderId="0" xfId="0" applyNumberFormat="1" applyFont="1" applyFill="1" applyBorder="1" applyAlignment="1" applyProtection="1">
      <alignment horizontal="center" vertical="center"/>
    </xf>
    <xf numFmtId="0" fontId="96" fillId="0" borderId="0" xfId="0" applyNumberFormat="1" applyFont="1" applyFill="1" applyBorder="1" applyAlignment="1" applyProtection="1">
      <alignment horizontal="center" vertical="center"/>
    </xf>
    <xf numFmtId="0" fontId="72" fillId="7" borderId="33" xfId="0" applyFont="1" applyFill="1" applyBorder="1" applyAlignment="1">
      <alignment horizontal="left" vertical="center"/>
    </xf>
    <xf numFmtId="0" fontId="64" fillId="0" borderId="10" xfId="0" applyNumberFormat="1" applyFont="1" applyFill="1" applyBorder="1" applyAlignment="1" applyProtection="1">
      <alignment horizontal="center" vertical="center" wrapText="1"/>
    </xf>
    <xf numFmtId="0" fontId="97" fillId="0" borderId="0" xfId="0" applyNumberFormat="1" applyFont="1" applyFill="1" applyBorder="1" applyAlignment="1" applyProtection="1">
      <alignment vertical="center" wrapText="1"/>
    </xf>
    <xf numFmtId="0" fontId="94" fillId="0" borderId="0" xfId="0" applyNumberFormat="1" applyFont="1" applyFill="1" applyBorder="1" applyAlignment="1" applyProtection="1">
      <alignment horizontal="center" vertical="center"/>
    </xf>
    <xf numFmtId="0" fontId="94" fillId="0" borderId="0" xfId="0" applyNumberFormat="1" applyFont="1" applyFill="1" applyBorder="1" applyAlignment="1" applyProtection="1"/>
    <xf numFmtId="0" fontId="73" fillId="0" borderId="0" xfId="0" applyNumberFormat="1" applyFont="1" applyFill="1" applyBorder="1" applyAlignment="1" applyProtection="1">
      <alignment horizontal="center"/>
    </xf>
    <xf numFmtId="0" fontId="69" fillId="3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 vertical="center"/>
    </xf>
    <xf numFmtId="0" fontId="99" fillId="7" borderId="0" xfId="0" applyFont="1" applyFill="1" applyBorder="1" applyAlignment="1">
      <alignment horizontal="center" vertical="center"/>
    </xf>
    <xf numFmtId="0" fontId="69" fillId="7" borderId="25" xfId="0" applyFont="1" applyFill="1" applyBorder="1" applyAlignment="1">
      <alignment horizontal="center"/>
    </xf>
    <xf numFmtId="0" fontId="69" fillId="0" borderId="32" xfId="0" applyFont="1" applyFill="1" applyBorder="1" applyAlignment="1">
      <alignment horizontal="center"/>
    </xf>
    <xf numFmtId="0" fontId="69" fillId="0" borderId="25" xfId="0" applyFont="1" applyFill="1" applyBorder="1" applyAlignment="1">
      <alignment horizontal="center"/>
    </xf>
    <xf numFmtId="0" fontId="69" fillId="7" borderId="36" xfId="0" applyFont="1" applyFill="1" applyBorder="1" applyAlignment="1">
      <alignment horizontal="center"/>
    </xf>
    <xf numFmtId="0" fontId="66" fillId="7" borderId="0" xfId="0" applyNumberFormat="1" applyFont="1" applyFill="1" applyBorder="1" applyAlignment="1" applyProtection="1">
      <alignment horizontal="left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36" fillId="6" borderId="7" xfId="0" applyNumberFormat="1" applyFont="1" applyFill="1" applyBorder="1" applyAlignment="1" applyProtection="1">
      <alignment horizontal="center" vertical="center"/>
    </xf>
    <xf numFmtId="0" fontId="104" fillId="7" borderId="14" xfId="0" applyFont="1" applyFill="1" applyBorder="1" applyAlignment="1">
      <alignment horizontal="center"/>
    </xf>
    <xf numFmtId="0" fontId="104" fillId="7" borderId="0" xfId="0" applyFont="1" applyFill="1" applyBorder="1" applyAlignment="1">
      <alignment horizontal="center"/>
    </xf>
    <xf numFmtId="0" fontId="104" fillId="0" borderId="0" xfId="0" applyFont="1" applyFill="1" applyBorder="1" applyAlignment="1">
      <alignment horizontal="center"/>
    </xf>
    <xf numFmtId="0" fontId="67" fillId="7" borderId="0" xfId="0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67" fillId="0" borderId="19" xfId="0" applyFont="1" applyFill="1" applyBorder="1" applyAlignment="1">
      <alignment horizontal="center"/>
    </xf>
    <xf numFmtId="0" fontId="24" fillId="0" borderId="19" xfId="40" applyFont="1" applyFill="1" applyBorder="1" applyAlignment="1">
      <alignment horizontal="center"/>
    </xf>
    <xf numFmtId="0" fontId="24" fillId="0" borderId="0" xfId="40" applyFont="1" applyFill="1" applyBorder="1" applyAlignment="1">
      <alignment horizontal="center"/>
    </xf>
    <xf numFmtId="0" fontId="24" fillId="7" borderId="0" xfId="40" applyFont="1" applyFill="1" applyBorder="1" applyAlignment="1">
      <alignment horizontal="center"/>
    </xf>
    <xf numFmtId="0" fontId="24" fillId="7" borderId="14" xfId="40" applyFont="1" applyFill="1" applyBorder="1" applyAlignment="1">
      <alignment horizont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105" fillId="7" borderId="14" xfId="0" applyFont="1" applyFill="1" applyBorder="1" applyAlignment="1">
      <alignment horizontal="center"/>
    </xf>
    <xf numFmtId="0" fontId="105" fillId="7" borderId="0" xfId="0" applyFont="1" applyFill="1" applyBorder="1" applyAlignment="1">
      <alignment horizontal="center"/>
    </xf>
    <xf numFmtId="0" fontId="105" fillId="0" borderId="0" xfId="0" applyFont="1" applyFill="1" applyBorder="1" applyAlignment="1">
      <alignment horizontal="center"/>
    </xf>
    <xf numFmtId="0" fontId="105" fillId="0" borderId="19" xfId="0" applyFont="1" applyFill="1" applyBorder="1" applyAlignment="1">
      <alignment horizontal="center"/>
    </xf>
    <xf numFmtId="0" fontId="105" fillId="0" borderId="0" xfId="0" applyFont="1" applyFill="1" applyBorder="1" applyAlignment="1">
      <alignment horizontal="center" vertical="center"/>
    </xf>
    <xf numFmtId="0" fontId="106" fillId="0" borderId="5" xfId="0" applyNumberFormat="1" applyFont="1" applyFill="1" applyBorder="1" applyAlignment="1" applyProtection="1">
      <alignment horizontal="center" vertical="center"/>
    </xf>
    <xf numFmtId="0" fontId="69" fillId="7" borderId="0" xfId="0" applyFont="1" applyFill="1" applyBorder="1" applyAlignment="1">
      <alignment horizontal="center"/>
    </xf>
    <xf numFmtId="0" fontId="24" fillId="0" borderId="19" xfId="0" applyFont="1" applyFill="1" applyBorder="1" applyAlignment="1">
      <alignment horizontal="center"/>
    </xf>
    <xf numFmtId="0" fontId="107" fillId="0" borderId="5" xfId="24" applyNumberFormat="1" applyFont="1" applyBorder="1" applyAlignment="1">
      <alignment horizontal="center" vertical="center"/>
    </xf>
    <xf numFmtId="0" fontId="24" fillId="0" borderId="56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 vertical="center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69" fillId="7" borderId="0" xfId="0" applyFont="1" applyFill="1" applyBorder="1" applyAlignment="1">
      <alignment horizontal="center"/>
    </xf>
    <xf numFmtId="0" fontId="95" fillId="7" borderId="0" xfId="27" applyNumberFormat="1" applyFont="1" applyFill="1" applyBorder="1" applyAlignment="1" applyProtection="1">
      <alignment horizontal="center" vertical="center"/>
    </xf>
    <xf numFmtId="0" fontId="95" fillId="0" borderId="0" xfId="27" applyNumberFormat="1" applyFont="1" applyFill="1" applyBorder="1" applyAlignment="1" applyProtection="1">
      <alignment horizontal="center" vertical="center"/>
    </xf>
    <xf numFmtId="0" fontId="89" fillId="7" borderId="0" xfId="27" applyNumberFormat="1" applyFont="1" applyFill="1" applyBorder="1" applyAlignment="1" applyProtection="1">
      <alignment horizontal="center" vertical="center"/>
    </xf>
    <xf numFmtId="0" fontId="89" fillId="7" borderId="14" xfId="23" applyNumberFormat="1" applyFont="1" applyFill="1" applyBorder="1" applyAlignment="1" applyProtection="1">
      <alignment horizontal="center" vertical="center"/>
    </xf>
    <xf numFmtId="0" fontId="89" fillId="7" borderId="0" xfId="23" applyNumberFormat="1" applyFont="1" applyFill="1" applyBorder="1" applyAlignment="1" applyProtection="1">
      <alignment horizontal="center" vertical="center"/>
    </xf>
    <xf numFmtId="0" fontId="89" fillId="3" borderId="0" xfId="23" applyNumberFormat="1" applyFont="1" applyFill="1" applyBorder="1" applyAlignment="1" applyProtection="1">
      <alignment horizontal="center" vertical="center"/>
    </xf>
    <xf numFmtId="0" fontId="89" fillId="7" borderId="19" xfId="23" applyNumberFormat="1" applyFont="1" applyFill="1" applyBorder="1" applyAlignment="1" applyProtection="1">
      <alignment horizontal="center" vertical="center"/>
    </xf>
    <xf numFmtId="0" fontId="84" fillId="7" borderId="0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67" fillId="0" borderId="0" xfId="0" applyNumberFormat="1" applyFont="1" applyFill="1" applyBorder="1" applyAlignment="1" applyProtection="1">
      <alignment horizontal="center"/>
    </xf>
    <xf numFmtId="0" fontId="96" fillId="0" borderId="0" xfId="0" applyNumberFormat="1" applyFont="1" applyFill="1" applyBorder="1" applyAlignment="1" applyProtection="1"/>
    <xf numFmtId="0" fontId="72" fillId="0" borderId="0" xfId="23" applyNumberFormat="1" applyFont="1" applyFill="1" applyBorder="1" applyAlignment="1" applyProtection="1">
      <alignment horizontal="center" vertical="center"/>
    </xf>
    <xf numFmtId="0" fontId="72" fillId="7" borderId="19" xfId="0" applyFont="1" applyFill="1" applyBorder="1" applyAlignment="1">
      <alignment horizontal="left"/>
    </xf>
    <xf numFmtId="0" fontId="0" fillId="3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24" fillId="0" borderId="0" xfId="0" applyFont="1" applyFill="1" applyBorder="1" applyAlignment="1">
      <alignment horizontal="center"/>
    </xf>
    <xf numFmtId="0" fontId="24" fillId="7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left" vertical="top" wrapText="1"/>
    </xf>
    <xf numFmtId="0" fontId="86" fillId="7" borderId="14" xfId="40" applyNumberFormat="1" applyFont="1" applyFill="1" applyBorder="1" applyAlignment="1" applyProtection="1">
      <alignment horizontal="center" vertical="center"/>
    </xf>
    <xf numFmtId="0" fontId="86" fillId="7" borderId="0" xfId="40" applyNumberFormat="1" applyFont="1" applyFill="1" applyBorder="1" applyAlignment="1" applyProtection="1">
      <alignment horizontal="center" vertical="center"/>
    </xf>
    <xf numFmtId="0" fontId="86" fillId="0" borderId="0" xfId="40" applyNumberFormat="1" applyFont="1" applyFill="1" applyBorder="1" applyAlignment="1" applyProtection="1">
      <alignment horizontal="center" vertical="center"/>
    </xf>
    <xf numFmtId="0" fontId="86" fillId="3" borderId="0" xfId="40" applyNumberFormat="1" applyFont="1" applyFill="1" applyBorder="1" applyAlignment="1" applyProtection="1">
      <alignment horizontal="center" vertical="center"/>
    </xf>
    <xf numFmtId="0" fontId="86" fillId="7" borderId="19" xfId="40" applyNumberFormat="1" applyFont="1" applyFill="1" applyBorder="1" applyAlignment="1" applyProtection="1">
      <alignment horizontal="center" vertical="center"/>
    </xf>
    <xf numFmtId="0" fontId="86" fillId="7" borderId="14" xfId="67" applyNumberFormat="1" applyFont="1" applyFill="1" applyBorder="1" applyAlignment="1" applyProtection="1">
      <alignment horizontal="center" vertical="center"/>
    </xf>
    <xf numFmtId="0" fontId="86" fillId="7" borderId="0" xfId="67" applyNumberFormat="1" applyFont="1" applyFill="1" applyBorder="1" applyAlignment="1" applyProtection="1">
      <alignment horizontal="center" vertical="center"/>
    </xf>
    <xf numFmtId="0" fontId="86" fillId="0" borderId="0" xfId="67" applyNumberFormat="1" applyFont="1" applyFill="1" applyBorder="1" applyAlignment="1" applyProtection="1">
      <alignment horizontal="center" vertical="center"/>
    </xf>
    <xf numFmtId="0" fontId="86" fillId="3" borderId="0" xfId="67" applyNumberFormat="1" applyFont="1" applyFill="1" applyBorder="1" applyAlignment="1" applyProtection="1">
      <alignment horizontal="center" vertical="center"/>
    </xf>
    <xf numFmtId="0" fontId="86" fillId="7" borderId="19" xfId="67" applyNumberFormat="1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09" fillId="0" borderId="0" xfId="0" applyNumberFormat="1" applyFont="1" applyFill="1" applyBorder="1" applyAlignment="1" applyProtection="1"/>
    <xf numFmtId="0" fontId="72" fillId="0" borderId="0" xfId="27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/>
    </xf>
    <xf numFmtId="0" fontId="72" fillId="7" borderId="0" xfId="27" applyNumberFormat="1" applyFont="1" applyFill="1" applyBorder="1" applyAlignment="1" applyProtection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/>
    </xf>
    <xf numFmtId="0" fontId="72" fillId="7" borderId="19" xfId="27" applyNumberFormat="1" applyFont="1" applyFill="1" applyBorder="1" applyAlignment="1" applyProtection="1">
      <alignment horizontal="center" vertical="center"/>
    </xf>
    <xf numFmtId="0" fontId="72" fillId="7" borderId="19" xfId="0" applyNumberFormat="1" applyFont="1" applyFill="1" applyBorder="1" applyAlignment="1" applyProtection="1">
      <alignment horizontal="center"/>
    </xf>
    <xf numFmtId="0" fontId="72" fillId="0" borderId="0" xfId="0" applyNumberFormat="1" applyFont="1" applyFill="1" applyBorder="1" applyAlignment="1" applyProtection="1">
      <alignment horizontal="center" vertical="top"/>
    </xf>
    <xf numFmtId="0" fontId="99" fillId="0" borderId="14" xfId="0" applyNumberFormat="1" applyFont="1" applyFill="1" applyBorder="1" applyAlignment="1" applyProtection="1">
      <alignment horizontal="center" vertical="center"/>
    </xf>
    <xf numFmtId="0" fontId="99" fillId="0" borderId="14" xfId="0" applyNumberFormat="1" applyFont="1" applyFill="1" applyBorder="1" applyAlignment="1" applyProtection="1">
      <alignment horizontal="center" vertical="center" wrapText="1"/>
    </xf>
    <xf numFmtId="0" fontId="69" fillId="7" borderId="37" xfId="23" applyNumberFormat="1" applyFont="1" applyFill="1" applyBorder="1" applyAlignment="1" applyProtection="1">
      <alignment horizontal="center" vertical="center"/>
    </xf>
    <xf numFmtId="0" fontId="86" fillId="7" borderId="0" xfId="0" applyFont="1" applyFill="1" applyBorder="1" applyAlignment="1">
      <alignment horizontal="center"/>
    </xf>
    <xf numFmtId="0" fontId="86" fillId="3" borderId="0" xfId="0" applyFont="1" applyFill="1" applyBorder="1" applyAlignment="1">
      <alignment horizontal="center"/>
    </xf>
    <xf numFmtId="0" fontId="86" fillId="0" borderId="0" xfId="0" applyFont="1" applyFill="1" applyBorder="1" applyAlignment="1">
      <alignment horizontal="center"/>
    </xf>
    <xf numFmtId="0" fontId="86" fillId="0" borderId="19" xfId="0" applyFont="1" applyFill="1" applyBorder="1" applyAlignment="1">
      <alignment horizontal="center"/>
    </xf>
    <xf numFmtId="0" fontId="86" fillId="0" borderId="0" xfId="23" applyNumberFormat="1" applyFont="1" applyFill="1" applyBorder="1" applyAlignment="1" applyProtection="1">
      <alignment horizontal="center" vertical="center"/>
    </xf>
    <xf numFmtId="0" fontId="72" fillId="7" borderId="40" xfId="23" applyNumberFormat="1" applyFont="1" applyFill="1" applyBorder="1" applyAlignment="1" applyProtection="1">
      <alignment horizontal="center" vertical="center"/>
    </xf>
    <xf numFmtId="0" fontId="72" fillId="7" borderId="60" xfId="23" applyNumberFormat="1" applyFont="1" applyFill="1" applyBorder="1" applyAlignment="1" applyProtection="1">
      <alignment horizontal="center" vertical="center"/>
    </xf>
    <xf numFmtId="0" fontId="72" fillId="7" borderId="5" xfId="23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72" fillId="7" borderId="40" xfId="0" applyNumberFormat="1" applyFont="1" applyFill="1" applyBorder="1" applyAlignment="1" applyProtection="1">
      <alignment horizontal="center" vertical="center"/>
    </xf>
    <xf numFmtId="0" fontId="72" fillId="7" borderId="60" xfId="0" applyNumberFormat="1" applyFont="1" applyFill="1" applyBorder="1" applyAlignment="1" applyProtection="1">
      <alignment horizontal="center" vertical="center"/>
    </xf>
    <xf numFmtId="0" fontId="72" fillId="0" borderId="60" xfId="0" applyNumberFormat="1" applyFont="1" applyFill="1" applyBorder="1" applyAlignment="1" applyProtection="1">
      <alignment horizontal="center" vertical="center"/>
    </xf>
    <xf numFmtId="0" fontId="72" fillId="7" borderId="5" xfId="0" applyNumberFormat="1" applyFont="1" applyFill="1" applyBorder="1" applyAlignment="1" applyProtection="1">
      <alignment horizontal="center" vertical="center"/>
    </xf>
    <xf numFmtId="0" fontId="112" fillId="6" borderId="0" xfId="0" applyFont="1" applyFill="1" applyBorder="1" applyAlignment="1">
      <alignment horizontal="center" vertical="center" wrapText="1"/>
    </xf>
    <xf numFmtId="3" fontId="80" fillId="0" borderId="0" xfId="0" applyNumberFormat="1" applyFont="1" applyFill="1" applyBorder="1" applyAlignment="1" applyProtection="1">
      <alignment horizontal="center" vertical="center"/>
    </xf>
    <xf numFmtId="3" fontId="80" fillId="7" borderId="0" xfId="0" applyNumberFormat="1" applyFont="1" applyFill="1" applyBorder="1" applyAlignment="1" applyProtection="1">
      <alignment horizontal="center" vertical="center"/>
    </xf>
    <xf numFmtId="0" fontId="80" fillId="7" borderId="0" xfId="0" applyNumberFormat="1" applyFont="1" applyFill="1" applyBorder="1" applyAlignment="1" applyProtection="1">
      <alignment horizontal="center" vertical="center"/>
    </xf>
    <xf numFmtId="0" fontId="113" fillId="7" borderId="0" xfId="0" applyFont="1" applyFill="1" applyBorder="1" applyAlignment="1">
      <alignment horizontal="center"/>
    </xf>
    <xf numFmtId="0" fontId="113" fillId="0" borderId="0" xfId="0" applyFont="1" applyFill="1" applyBorder="1" applyAlignment="1">
      <alignment horizontal="center"/>
    </xf>
    <xf numFmtId="0" fontId="59" fillId="8" borderId="5" xfId="24" applyNumberFormat="1" applyFont="1" applyFill="1" applyBorder="1" applyAlignment="1">
      <alignment horizontal="center" vertical="center"/>
    </xf>
    <xf numFmtId="0" fontId="97" fillId="5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72" fillId="7" borderId="16" xfId="0" applyFont="1" applyFill="1" applyBorder="1" applyAlignment="1">
      <alignment horizontal="left" vertical="center"/>
    </xf>
    <xf numFmtId="0" fontId="72" fillId="7" borderId="0" xfId="0" applyFont="1" applyFill="1" applyBorder="1" applyAlignment="1">
      <alignment horizontal="left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114" fillId="7" borderId="0" xfId="0" applyFont="1" applyFill="1" applyBorder="1" applyAlignment="1">
      <alignment horizontal="center"/>
    </xf>
    <xf numFmtId="0" fontId="114" fillId="0" borderId="0" xfId="0" applyFont="1" applyFill="1" applyBorder="1" applyAlignment="1">
      <alignment horizontal="center"/>
    </xf>
    <xf numFmtId="0" fontId="84" fillId="7" borderId="0" xfId="0" applyFont="1" applyFill="1" applyBorder="1" applyAlignment="1">
      <alignment horizont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84" fillId="7" borderId="0" xfId="23" applyFont="1" applyFill="1" applyBorder="1" applyAlignment="1">
      <alignment horizontal="center" vertical="center" wrapText="1"/>
    </xf>
    <xf numFmtId="0" fontId="67" fillId="7" borderId="0" xfId="23" applyFont="1" applyFill="1" applyBorder="1" applyAlignment="1">
      <alignment horizontal="center" vertical="center"/>
    </xf>
    <xf numFmtId="0" fontId="67" fillId="0" borderId="0" xfId="0" applyNumberFormat="1" applyFont="1" applyFill="1" applyBorder="1" applyAlignment="1" applyProtection="1">
      <alignment horizontal="center" vertical="top"/>
    </xf>
    <xf numFmtId="0" fontId="107" fillId="0" borderId="5" xfId="24" applyNumberFormat="1" applyFont="1" applyFill="1" applyBorder="1" applyAlignment="1">
      <alignment horizontal="center" vertical="center"/>
    </xf>
    <xf numFmtId="0" fontId="97" fillId="6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72" fillId="7" borderId="0" xfId="0" applyNumberFormat="1" applyFont="1" applyFill="1" applyBorder="1" applyAlignment="1" applyProtection="1">
      <alignment vertical="center"/>
    </xf>
    <xf numFmtId="0" fontId="72" fillId="0" borderId="0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wrapText="1"/>
    </xf>
    <xf numFmtId="0" fontId="72" fillId="7" borderId="19" xfId="0" applyNumberFormat="1" applyFont="1" applyFill="1" applyBorder="1" applyAlignment="1" applyProtection="1">
      <alignment horizontal="center" vertical="center"/>
    </xf>
    <xf numFmtId="0" fontId="72" fillId="7" borderId="19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vertical="center"/>
    </xf>
    <xf numFmtId="0" fontId="72" fillId="0" borderId="17" xfId="0" applyNumberFormat="1" applyFont="1" applyFill="1" applyBorder="1" applyAlignment="1" applyProtection="1">
      <alignment horizontal="center" vertical="center"/>
    </xf>
    <xf numFmtId="0" fontId="86" fillId="0" borderId="60" xfId="23" applyNumberFormat="1" applyFont="1" applyFill="1" applyBorder="1" applyAlignment="1" applyProtection="1">
      <alignment horizontal="center" vertical="center"/>
    </xf>
    <xf numFmtId="0" fontId="110" fillId="3" borderId="0" xfId="0" applyNumberFormat="1" applyFont="1" applyFill="1" applyBorder="1" applyAlignment="1" applyProtection="1"/>
    <xf numFmtId="0" fontId="117" fillId="7" borderId="0" xfId="0" applyFont="1" applyFill="1" applyBorder="1" applyAlignment="1">
      <alignment horizontal="center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119" fillId="6" borderId="0" xfId="0" applyNumberFormat="1" applyFont="1" applyFill="1" applyBorder="1" applyAlignment="1" applyProtection="1">
      <alignment horizontal="center" textRotation="90" wrapText="1"/>
    </xf>
    <xf numFmtId="0" fontId="120" fillId="0" borderId="0" xfId="0" applyNumberFormat="1" applyFont="1" applyFill="1" applyBorder="1" applyAlignment="1" applyProtection="1"/>
    <xf numFmtId="0" fontId="44" fillId="6" borderId="0" xfId="0" applyNumberFormat="1" applyFont="1" applyFill="1" applyBorder="1" applyAlignment="1" applyProtection="1">
      <alignment vertical="center"/>
    </xf>
    <xf numFmtId="0" fontId="36" fillId="3" borderId="0" xfId="0" applyNumberFormat="1" applyFont="1" applyFill="1" applyBorder="1" applyAlignment="1" applyProtection="1">
      <alignment horizontal="center" vertical="center"/>
    </xf>
    <xf numFmtId="0" fontId="67" fillId="3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1" fontId="59" fillId="3" borderId="0" xfId="24" applyNumberFormat="1" applyFont="1" applyFill="1" applyAlignment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66" fillId="7" borderId="16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3" fontId="80" fillId="7" borderId="5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10" fontId="62" fillId="3" borderId="5" xfId="24" applyNumberFormat="1" applyFont="1" applyFill="1" applyBorder="1" applyAlignment="1">
      <alignment horizontal="center" vertical="center"/>
    </xf>
    <xf numFmtId="10" fontId="59" fillId="3" borderId="5" xfId="24" applyNumberFormat="1" applyFont="1" applyFill="1" applyBorder="1" applyAlignment="1">
      <alignment horizontal="center" vertical="center"/>
    </xf>
    <xf numFmtId="1" fontId="52" fillId="0" borderId="0" xfId="0" applyNumberFormat="1" applyFont="1" applyFill="1" applyBorder="1" applyAlignment="1" applyProtection="1">
      <alignment horizontal="center"/>
    </xf>
    <xf numFmtId="1" fontId="52" fillId="0" borderId="5" xfId="0" applyNumberFormat="1" applyFont="1" applyFill="1" applyBorder="1" applyAlignment="1" applyProtection="1">
      <alignment horizontal="center"/>
    </xf>
    <xf numFmtId="0" fontId="69" fillId="0" borderId="16" xfId="0" applyNumberFormat="1" applyFont="1" applyFill="1" applyBorder="1" applyAlignment="1" applyProtection="1">
      <alignment horizontal="center" vertical="center" wrapText="1"/>
    </xf>
    <xf numFmtId="0" fontId="69" fillId="0" borderId="0" xfId="0" applyNumberFormat="1" applyFont="1" applyFill="1" applyBorder="1" applyAlignment="1" applyProtection="1">
      <alignment horizontal="center" vertical="center" wrapText="1"/>
    </xf>
    <xf numFmtId="0" fontId="69" fillId="0" borderId="19" xfId="0" applyNumberFormat="1" applyFont="1" applyFill="1" applyBorder="1" applyAlignment="1" applyProtection="1">
      <alignment horizontal="center" vertical="center" wrapText="1"/>
    </xf>
    <xf numFmtId="0" fontId="99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6" fillId="7" borderId="14" xfId="0" applyFont="1" applyFill="1" applyBorder="1" applyAlignment="1">
      <alignment horizontal="center"/>
    </xf>
    <xf numFmtId="0" fontId="66" fillId="7" borderId="0" xfId="0" applyFont="1" applyFill="1" applyBorder="1" applyAlignment="1">
      <alignment horizontal="center"/>
    </xf>
    <xf numFmtId="0" fontId="66" fillId="3" borderId="0" xfId="0" applyFont="1" applyFill="1" applyBorder="1" applyAlignment="1">
      <alignment horizontal="center"/>
    </xf>
    <xf numFmtId="0" fontId="66" fillId="0" borderId="17" xfId="0" applyNumberFormat="1" applyFont="1" applyFill="1" applyBorder="1" applyAlignment="1" applyProtection="1">
      <alignment horizontal="center" vertical="center"/>
    </xf>
    <xf numFmtId="10" fontId="62" fillId="0" borderId="5" xfId="24" applyNumberFormat="1" applyFont="1" applyBorder="1" applyAlignment="1">
      <alignment horizontal="center" vertical="center"/>
    </xf>
    <xf numFmtId="10" fontId="59" fillId="0" borderId="0" xfId="24" applyNumberFormat="1" applyFont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120" fillId="0" borderId="0" xfId="0" applyNumberFormat="1" applyFont="1" applyFill="1" applyBorder="1" applyAlignment="1" applyProtection="1">
      <alignment horizontal="center"/>
    </xf>
    <xf numFmtId="0" fontId="72" fillId="3" borderId="16" xfId="0" applyFont="1" applyFill="1" applyBorder="1" applyAlignment="1">
      <alignment horizontal="left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78" fillId="3" borderId="0" xfId="0" applyNumberFormat="1" applyFont="1" applyFill="1" applyBorder="1" applyAlignment="1" applyProtection="1">
      <alignment horizontal="center"/>
    </xf>
    <xf numFmtId="0" fontId="66" fillId="7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7" borderId="0" xfId="0" applyFont="1" applyFill="1" applyBorder="1" applyAlignment="1">
      <alignment horizontal="center"/>
    </xf>
    <xf numFmtId="0" fontId="124" fillId="6" borderId="0" xfId="0" applyNumberFormat="1" applyFont="1" applyFill="1" applyBorder="1" applyAlignment="1" applyProtection="1">
      <alignment horizontal="center" vertical="center" textRotation="255"/>
    </xf>
    <xf numFmtId="0" fontId="72" fillId="7" borderId="0" xfId="0" applyNumberFormat="1" applyFont="1" applyFill="1" applyBorder="1" applyAlignment="1" applyProtection="1">
      <alignment horizontal="left" vertical="center" wrapText="1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0" fontId="72" fillId="3" borderId="0" xfId="0" applyFont="1" applyFill="1" applyBorder="1" applyAlignment="1">
      <alignment horizontal="left"/>
    </xf>
    <xf numFmtId="0" fontId="64" fillId="0" borderId="11" xfId="0" applyNumberFormat="1" applyFont="1" applyFill="1" applyBorder="1" applyAlignment="1" applyProtection="1">
      <alignment horizontal="center" vertical="center" wrapText="1"/>
    </xf>
    <xf numFmtId="0" fontId="67" fillId="0" borderId="12" xfId="0" applyNumberFormat="1" applyFont="1" applyFill="1" applyBorder="1" applyAlignment="1" applyProtection="1">
      <alignment horizontal="center" vertical="center" wrapText="1"/>
    </xf>
    <xf numFmtId="0" fontId="69" fillId="3" borderId="59" xfId="23" applyNumberFormat="1" applyFont="1" applyFill="1" applyBorder="1" applyAlignment="1" applyProtection="1">
      <alignment horizontal="center" vertical="center"/>
    </xf>
    <xf numFmtId="0" fontId="53" fillId="10" borderId="0" xfId="0" applyNumberFormat="1" applyFont="1" applyFill="1" applyBorder="1" applyAlignment="1" applyProtection="1">
      <alignment horizontal="center" vertical="center"/>
    </xf>
    <xf numFmtId="0" fontId="53" fillId="10" borderId="0" xfId="0" applyNumberFormat="1" applyFont="1" applyFill="1" applyBorder="1" applyAlignment="1" applyProtection="1"/>
    <xf numFmtId="3" fontId="53" fillId="10" borderId="0" xfId="0" applyNumberFormat="1" applyFont="1" applyFill="1" applyBorder="1" applyAlignment="1" applyProtection="1"/>
    <xf numFmtId="0" fontId="35" fillId="10" borderId="0" xfId="0" applyNumberFormat="1" applyFont="1" applyFill="1" applyBorder="1" applyAlignment="1" applyProtection="1"/>
    <xf numFmtId="0" fontId="21" fillId="10" borderId="0" xfId="0" applyNumberFormat="1" applyFont="1" applyFill="1" applyBorder="1" applyAlignment="1" applyProtection="1">
      <alignment horizontal="right" textRotation="90"/>
    </xf>
    <xf numFmtId="0" fontId="35" fillId="10" borderId="0" xfId="0" applyNumberFormat="1" applyFont="1" applyFill="1" applyBorder="1" applyAlignment="1" applyProtection="1">
      <alignment horizontal="right" textRotation="90"/>
    </xf>
    <xf numFmtId="0" fontId="21" fillId="10" borderId="0" xfId="0" applyNumberFormat="1" applyFont="1" applyFill="1" applyBorder="1" applyAlignment="1" applyProtection="1"/>
    <xf numFmtId="0" fontId="35" fillId="10" borderId="0" xfId="0" applyNumberFormat="1" applyFont="1" applyFill="1" applyBorder="1" applyAlignment="1" applyProtection="1">
      <alignment horizontal="center"/>
    </xf>
    <xf numFmtId="0" fontId="0" fillId="10" borderId="0" xfId="0" applyNumberFormat="1" applyFill="1" applyBorder="1" applyAlignment="1" applyProtection="1"/>
    <xf numFmtId="0" fontId="25" fillId="10" borderId="0" xfId="0" applyNumberFormat="1" applyFont="1" applyFill="1" applyBorder="1" applyAlignment="1" applyProtection="1"/>
    <xf numFmtId="0" fontId="26" fillId="10" borderId="0" xfId="0" applyNumberFormat="1" applyFont="1" applyFill="1" applyBorder="1" applyAlignment="1" applyProtection="1"/>
    <xf numFmtId="0" fontId="26" fillId="10" borderId="0" xfId="0" applyNumberFormat="1" applyFont="1" applyFill="1" applyBorder="1" applyAlignment="1" applyProtection="1">
      <alignment horizontal="center" vertical="center" wrapText="1"/>
    </xf>
    <xf numFmtId="0" fontId="26" fillId="10" borderId="0" xfId="0" applyNumberFormat="1" applyFont="1" applyFill="1" applyBorder="1" applyAlignment="1" applyProtection="1">
      <alignment horizontal="left" vertical="center"/>
    </xf>
    <xf numFmtId="0" fontId="28" fillId="10" borderId="0" xfId="0" applyNumberFormat="1" applyFont="1" applyFill="1" applyBorder="1" applyAlignment="1" applyProtection="1">
      <alignment horizontal="center" vertical="center"/>
    </xf>
    <xf numFmtId="0" fontId="33" fillId="10" borderId="0" xfId="0" applyNumberFormat="1" applyFont="1" applyFill="1" applyBorder="1" applyAlignment="1" applyProtection="1">
      <alignment horizontal="center" vertical="center"/>
    </xf>
    <xf numFmtId="0" fontId="26" fillId="10" borderId="0" xfId="0" applyNumberFormat="1" applyFont="1" applyFill="1" applyBorder="1" applyAlignment="1" applyProtection="1">
      <alignment horizontal="center" vertical="center"/>
    </xf>
    <xf numFmtId="0" fontId="94" fillId="10" borderId="0" xfId="0" applyNumberFormat="1" applyFont="1" applyFill="1" applyBorder="1" applyAlignment="1" applyProtection="1"/>
    <xf numFmtId="0" fontId="26" fillId="10" borderId="0" xfId="0" applyNumberFormat="1" applyFont="1" applyFill="1" applyBorder="1" applyAlignment="1" applyProtection="1">
      <alignment horizontal="center"/>
    </xf>
    <xf numFmtId="0" fontId="50" fillId="10" borderId="0" xfId="0" applyFont="1" applyFill="1" applyAlignment="1">
      <alignment horizontal="left"/>
    </xf>
    <xf numFmtId="0" fontId="70" fillId="10" borderId="0" xfId="0" applyNumberFormat="1" applyFont="1" applyFill="1" applyBorder="1" applyAlignment="1" applyProtection="1"/>
    <xf numFmtId="0" fontId="70" fillId="10" borderId="0" xfId="0" applyNumberFormat="1" applyFont="1" applyFill="1" applyBorder="1" applyAlignment="1" applyProtection="1">
      <alignment horizontal="center"/>
    </xf>
    <xf numFmtId="0" fontId="93" fillId="10" borderId="0" xfId="0" applyNumberFormat="1" applyFont="1" applyFill="1" applyBorder="1" applyAlignment="1" applyProtection="1"/>
    <xf numFmtId="0" fontId="93" fillId="10" borderId="0" xfId="0" applyNumberFormat="1" applyFont="1" applyFill="1" applyBorder="1" applyAlignment="1" applyProtection="1">
      <alignment horizontal="center"/>
    </xf>
    <xf numFmtId="0" fontId="70" fillId="10" borderId="0" xfId="0" applyNumberFormat="1" applyFont="1" applyFill="1" applyBorder="1" applyAlignment="1" applyProtection="1">
      <alignment horizontal="left" vertical="center"/>
    </xf>
    <xf numFmtId="0" fontId="109" fillId="10" borderId="0" xfId="0" applyNumberFormat="1" applyFont="1" applyFill="1" applyBorder="1" applyAlignment="1" applyProtection="1"/>
    <xf numFmtId="0" fontId="73" fillId="10" borderId="0" xfId="0" applyNumberFormat="1" applyFont="1" applyFill="1" applyBorder="1" applyAlignment="1" applyProtection="1">
      <alignment horizontal="center"/>
    </xf>
    <xf numFmtId="0" fontId="90" fillId="10" borderId="0" xfId="0" applyNumberFormat="1" applyFont="1" applyFill="1" applyBorder="1" applyAlignment="1" applyProtection="1"/>
    <xf numFmtId="0" fontId="78" fillId="10" borderId="0" xfId="0" applyNumberFormat="1" applyFont="1" applyFill="1" applyBorder="1" applyAlignment="1" applyProtection="1"/>
    <xf numFmtId="0" fontId="73" fillId="10" borderId="0" xfId="0" applyNumberFormat="1" applyFont="1" applyFill="1" applyBorder="1" applyAlignment="1" applyProtection="1"/>
    <xf numFmtId="0" fontId="0" fillId="10" borderId="0" xfId="0" applyNumberFormat="1" applyFill="1" applyBorder="1" applyAlignment="1" applyProtection="1">
      <alignment vertical="top"/>
    </xf>
    <xf numFmtId="0" fontId="0" fillId="10" borderId="0" xfId="0" applyFill="1"/>
    <xf numFmtId="0" fontId="42" fillId="10" borderId="0" xfId="0" applyNumberFormat="1" applyFont="1" applyFill="1" applyBorder="1" applyAlignment="1" applyProtection="1"/>
    <xf numFmtId="0" fontId="63" fillId="10" borderId="0" xfId="0" applyNumberFormat="1" applyFont="1" applyFill="1" applyBorder="1" applyAlignment="1" applyProtection="1"/>
    <xf numFmtId="0" fontId="128" fillId="10" borderId="0" xfId="0" applyNumberFormat="1" applyFont="1" applyFill="1" applyBorder="1" applyAlignment="1" applyProtection="1">
      <alignment horizontal="right" vertical="center" wrapText="1"/>
    </xf>
    <xf numFmtId="0" fontId="129" fillId="10" borderId="0" xfId="0" applyNumberFormat="1" applyFont="1" applyFill="1" applyBorder="1" applyAlignment="1" applyProtection="1">
      <alignment horizontal="right"/>
    </xf>
    <xf numFmtId="0" fontId="128" fillId="10" borderId="0" xfId="0" applyNumberFormat="1" applyFont="1" applyFill="1" applyBorder="1" applyAlignment="1" applyProtection="1">
      <alignment horizontal="right"/>
    </xf>
    <xf numFmtId="0" fontId="128" fillId="10" borderId="0" xfId="0" applyNumberFormat="1" applyFont="1" applyFill="1" applyBorder="1" applyAlignment="1" applyProtection="1">
      <alignment horizontal="right" vertical="center"/>
    </xf>
    <xf numFmtId="0" fontId="129" fillId="10" borderId="0" xfId="0" applyNumberFormat="1" applyFont="1" applyFill="1" applyBorder="1" applyAlignment="1" applyProtection="1">
      <alignment horizontal="right" vertical="center"/>
    </xf>
    <xf numFmtId="0" fontId="128" fillId="10" borderId="0" xfId="0" applyNumberFormat="1" applyFont="1" applyFill="1" applyBorder="1" applyAlignment="1" applyProtection="1">
      <alignment vertical="center"/>
    </xf>
    <xf numFmtId="0" fontId="129" fillId="10" borderId="0" xfId="0" applyNumberFormat="1" applyFont="1" applyFill="1" applyBorder="1" applyAlignment="1" applyProtection="1">
      <alignment vertical="center"/>
    </xf>
    <xf numFmtId="0" fontId="64" fillId="10" borderId="0" xfId="0" applyNumberFormat="1" applyFont="1" applyFill="1" applyBorder="1" applyAlignment="1" applyProtection="1">
      <alignment horizontal="left"/>
    </xf>
    <xf numFmtId="0" fontId="66" fillId="10" borderId="0" xfId="0" applyNumberFormat="1" applyFont="1" applyFill="1" applyBorder="1" applyAlignment="1" applyProtection="1">
      <alignment horizontal="left"/>
    </xf>
    <xf numFmtId="0" fontId="64" fillId="10" borderId="0" xfId="0" applyNumberFormat="1" applyFont="1" applyFill="1" applyBorder="1" applyAlignment="1" applyProtection="1">
      <alignment horizontal="center"/>
    </xf>
    <xf numFmtId="0" fontId="42" fillId="10" borderId="0" xfId="0" applyNumberFormat="1" applyFont="1" applyFill="1" applyBorder="1" applyAlignment="1" applyProtection="1">
      <alignment horizontal="center"/>
    </xf>
    <xf numFmtId="0" fontId="83" fillId="10" borderId="0" xfId="0" applyNumberFormat="1" applyFont="1" applyFill="1" applyBorder="1" applyAlignment="1" applyProtection="1"/>
    <xf numFmtId="0" fontId="96" fillId="10" borderId="0" xfId="0" applyNumberFormat="1" applyFont="1" applyFill="1" applyBorder="1" applyAlignment="1" applyProtection="1">
      <alignment horizontal="center" vertical="center"/>
    </xf>
    <xf numFmtId="0" fontId="72" fillId="7" borderId="16" xfId="0" applyFont="1" applyFill="1" applyBorder="1" applyAlignment="1">
      <alignment horizontal="left" vertical="center"/>
    </xf>
    <xf numFmtId="0" fontId="72" fillId="7" borderId="0" xfId="0" applyFont="1" applyFill="1" applyBorder="1" applyAlignment="1">
      <alignment horizont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84" fillId="7" borderId="0" xfId="23" applyFont="1" applyFill="1" applyBorder="1" applyAlignment="1">
      <alignment horizontal="center" vertical="center" wrapText="1"/>
    </xf>
    <xf numFmtId="0" fontId="84" fillId="7" borderId="0" xfId="0" applyFont="1" applyFill="1" applyBorder="1" applyAlignment="1">
      <alignment horizontal="center"/>
    </xf>
    <xf numFmtId="0" fontId="67" fillId="7" borderId="0" xfId="23" applyFont="1" applyFill="1" applyBorder="1" applyAlignment="1">
      <alignment horizontal="center" vertical="center"/>
    </xf>
    <xf numFmtId="0" fontId="25" fillId="10" borderId="0" xfId="40" applyFill="1"/>
    <xf numFmtId="0" fontId="72" fillId="7" borderId="0" xfId="0" applyFont="1" applyFill="1" applyBorder="1" applyAlignment="1">
      <alignment horizont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67" fillId="7" borderId="14" xfId="0" applyNumberFormat="1" applyFont="1" applyFill="1" applyBorder="1" applyAlignment="1" applyProtection="1">
      <alignment horizontal="center" vertical="center" wrapText="1"/>
    </xf>
    <xf numFmtId="0" fontId="84" fillId="7" borderId="14" xfId="0" applyNumberFormat="1" applyFont="1" applyFill="1" applyBorder="1" applyAlignment="1" applyProtection="1">
      <alignment horizontal="left" vertical="center" wrapText="1"/>
    </xf>
    <xf numFmtId="0" fontId="117" fillId="7" borderId="14" xfId="0" applyNumberFormat="1" applyFont="1" applyFill="1" applyBorder="1" applyAlignment="1" applyProtection="1">
      <alignment horizontal="center" vertical="center" wrapText="1"/>
    </xf>
    <xf numFmtId="0" fontId="86" fillId="7" borderId="50" xfId="0" applyFont="1" applyFill="1" applyBorder="1" applyAlignment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130" fillId="7" borderId="14" xfId="0" applyFont="1" applyFill="1" applyBorder="1" applyAlignment="1">
      <alignment horizontal="center"/>
    </xf>
    <xf numFmtId="0" fontId="130" fillId="7" borderId="0" xfId="0" applyFont="1" applyFill="1" applyBorder="1" applyAlignment="1">
      <alignment horizontal="center"/>
    </xf>
    <xf numFmtId="0" fontId="117" fillId="7" borderId="14" xfId="0" applyNumberFormat="1" applyFont="1" applyFill="1" applyBorder="1" applyAlignment="1" applyProtection="1">
      <alignment horizontal="center" vertic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131" fillId="0" borderId="0" xfId="178" applyNumberFormat="1" applyFill="1" applyBorder="1" applyAlignment="1" applyProtection="1"/>
    <xf numFmtId="0" fontId="131" fillId="0" borderId="0" xfId="178" applyNumberFormat="1" applyFill="1" applyBorder="1" applyAlignment="1" applyProtection="1">
      <alignment horizontal="center"/>
    </xf>
    <xf numFmtId="0" fontId="131" fillId="10" borderId="0" xfId="178" applyNumberFormat="1" applyFill="1" applyBorder="1" applyAlignment="1" applyProtection="1"/>
    <xf numFmtId="0" fontId="131" fillId="0" borderId="0" xfId="178" applyNumberFormat="1" applyFill="1" applyBorder="1" applyAlignment="1" applyProtection="1">
      <alignment horizontal="center" vertical="center"/>
    </xf>
    <xf numFmtId="0" fontId="82" fillId="6" borderId="0" xfId="178" applyNumberFormat="1" applyFont="1" applyFill="1" applyBorder="1" applyAlignment="1" applyProtection="1">
      <alignment horizontal="center" vertical="center" wrapText="1"/>
    </xf>
    <xf numFmtId="0" fontId="34" fillId="0" borderId="0" xfId="178" applyNumberFormat="1" applyFont="1" applyFill="1" applyBorder="1" applyAlignment="1" applyProtection="1">
      <alignment horizontal="center" vertical="center" wrapText="1"/>
    </xf>
    <xf numFmtId="17" fontId="34" fillId="6" borderId="0" xfId="178" applyNumberFormat="1" applyFont="1" applyFill="1" applyBorder="1" applyAlignment="1">
      <alignment horizontal="center" vertical="center" wrapText="1"/>
    </xf>
    <xf numFmtId="17" fontId="46" fillId="0" borderId="0" xfId="178" applyNumberFormat="1" applyFont="1" applyFill="1" applyBorder="1" applyAlignment="1">
      <alignment horizontal="center" vertical="center" wrapText="1"/>
    </xf>
    <xf numFmtId="17" fontId="34" fillId="5" borderId="0" xfId="178" applyNumberFormat="1" applyFont="1" applyFill="1" applyBorder="1" applyAlignment="1">
      <alignment horizontal="center" vertical="center" wrapText="1"/>
    </xf>
    <xf numFmtId="17" fontId="116" fillId="0" borderId="0" xfId="178" applyNumberFormat="1" applyFont="1" applyFill="1" applyBorder="1" applyAlignment="1">
      <alignment horizontal="center" vertical="center" wrapText="1"/>
    </xf>
    <xf numFmtId="0" fontId="115" fillId="10" borderId="0" xfId="178" applyNumberFormat="1" applyFont="1" applyFill="1" applyBorder="1" applyAlignment="1" applyProtection="1"/>
    <xf numFmtId="0" fontId="24" fillId="7" borderId="0" xfId="178" applyNumberFormat="1" applyFont="1" applyFill="1" applyBorder="1" applyAlignment="1" applyProtection="1"/>
    <xf numFmtId="3" fontId="42" fillId="7" borderId="0" xfId="178" applyNumberFormat="1" applyFont="1" applyFill="1" applyBorder="1" applyAlignment="1" applyProtection="1">
      <alignment horizontal="center" vertical="center"/>
    </xf>
    <xf numFmtId="10" fontId="41" fillId="7" borderId="0" xfId="38" applyNumberFormat="1" applyFont="1" applyFill="1" applyBorder="1" applyAlignment="1" applyProtection="1">
      <alignment horizontal="right" vertical="center"/>
    </xf>
    <xf numFmtId="3" fontId="39" fillId="7" borderId="0" xfId="178" applyNumberFormat="1" applyFont="1" applyFill="1" applyBorder="1" applyAlignment="1" applyProtection="1">
      <alignment horizontal="center" vertical="center"/>
    </xf>
    <xf numFmtId="10" fontId="42" fillId="7" borderId="0" xfId="38" applyNumberFormat="1" applyFont="1" applyFill="1" applyBorder="1" applyAlignment="1" applyProtection="1">
      <alignment horizontal="right" vertical="center"/>
    </xf>
    <xf numFmtId="0" fontId="39" fillId="7" borderId="0" xfId="178" applyNumberFormat="1" applyFont="1" applyFill="1" applyBorder="1" applyAlignment="1" applyProtection="1">
      <alignment horizontal="center" vertical="center"/>
    </xf>
    <xf numFmtId="10" fontId="42" fillId="7" borderId="0" xfId="38" applyNumberFormat="1" applyFont="1" applyFill="1" applyBorder="1" applyAlignment="1" applyProtection="1">
      <alignment horizontal="center" vertical="center"/>
    </xf>
    <xf numFmtId="0" fontId="24" fillId="7" borderId="0" xfId="48" applyFill="1" applyAlignment="1">
      <alignment horizontal="center"/>
    </xf>
    <xf numFmtId="0" fontId="45" fillId="7" borderId="0" xfId="178" applyNumberFormat="1" applyFont="1" applyFill="1" applyBorder="1" applyAlignment="1" applyProtection="1">
      <alignment horizontal="center"/>
    </xf>
    <xf numFmtId="10" fontId="41" fillId="7" borderId="0" xfId="38" applyNumberFormat="1" applyFont="1" applyFill="1" applyBorder="1" applyAlignment="1" applyProtection="1">
      <alignment horizontal="center" vertical="center"/>
    </xf>
    <xf numFmtId="10" fontId="91" fillId="7" borderId="0" xfId="38" applyNumberFormat="1" applyFont="1" applyFill="1" applyBorder="1" applyAlignment="1" applyProtection="1">
      <alignment horizontal="center" vertical="center"/>
    </xf>
    <xf numFmtId="10" fontId="63" fillId="7" borderId="0" xfId="38" applyNumberFormat="1" applyFont="1" applyFill="1" applyBorder="1" applyAlignment="1" applyProtection="1">
      <alignment horizontal="center" vertical="center"/>
    </xf>
    <xf numFmtId="3" fontId="27" fillId="7" borderId="0" xfId="178" applyNumberFormat="1" applyFont="1" applyFill="1" applyBorder="1" applyAlignment="1" applyProtection="1">
      <alignment horizontal="center" vertical="center"/>
    </xf>
    <xf numFmtId="3" fontId="115" fillId="10" borderId="0" xfId="178" applyNumberFormat="1" applyFont="1" applyFill="1" applyBorder="1" applyAlignment="1" applyProtection="1"/>
    <xf numFmtId="0" fontId="131" fillId="7" borderId="0" xfId="178" applyNumberFormat="1" applyFill="1" applyBorder="1" applyAlignment="1" applyProtection="1"/>
    <xf numFmtId="0" fontId="81" fillId="6" borderId="0" xfId="178" applyNumberFormat="1" applyFont="1" applyFill="1" applyBorder="1" applyAlignment="1" applyProtection="1"/>
    <xf numFmtId="0" fontId="37" fillId="3" borderId="0" xfId="178" applyNumberFormat="1" applyFont="1" applyFill="1" applyBorder="1" applyAlignment="1" applyProtection="1"/>
    <xf numFmtId="3" fontId="42" fillId="3" borderId="0" xfId="178" applyNumberFormat="1" applyFont="1" applyFill="1" applyBorder="1" applyAlignment="1" applyProtection="1">
      <alignment horizontal="center" vertical="center"/>
    </xf>
    <xf numFmtId="10" fontId="41" fillId="3" borderId="0" xfId="38" applyNumberFormat="1" applyFont="1" applyFill="1" applyBorder="1" applyAlignment="1" applyProtection="1">
      <alignment horizontal="right" vertical="center"/>
    </xf>
    <xf numFmtId="3" fontId="39" fillId="3" borderId="0" xfId="178" applyNumberFormat="1" applyFont="1" applyFill="1" applyBorder="1" applyAlignment="1" applyProtection="1">
      <alignment horizontal="center" vertical="center"/>
    </xf>
    <xf numFmtId="0" fontId="39" fillId="3" borderId="0" xfId="178" applyNumberFormat="1" applyFont="1" applyFill="1" applyBorder="1" applyAlignment="1" applyProtection="1">
      <alignment horizontal="center" vertical="center"/>
    </xf>
    <xf numFmtId="10" fontId="41" fillId="3" borderId="0" xfId="38" applyNumberFormat="1" applyFont="1" applyFill="1" applyBorder="1" applyAlignment="1" applyProtection="1">
      <alignment horizontal="center" vertical="center"/>
    </xf>
    <xf numFmtId="0" fontId="24" fillId="0" borderId="0" xfId="48" applyAlignment="1">
      <alignment horizontal="center"/>
    </xf>
    <xf numFmtId="10" fontId="42" fillId="3" borderId="0" xfId="38" applyNumberFormat="1" applyFont="1" applyFill="1" applyBorder="1" applyAlignment="1" applyProtection="1">
      <alignment horizontal="center" vertical="center"/>
    </xf>
    <xf numFmtId="0" fontId="45" fillId="3" borderId="0" xfId="178" applyNumberFormat="1" applyFont="1" applyFill="1" applyBorder="1" applyAlignment="1" applyProtection="1">
      <alignment horizontal="center"/>
    </xf>
    <xf numFmtId="10" fontId="63" fillId="3" borderId="0" xfId="38" applyNumberFormat="1" applyFont="1" applyFill="1" applyBorder="1" applyAlignment="1" applyProtection="1">
      <alignment horizontal="center" vertical="center"/>
    </xf>
    <xf numFmtId="10" fontId="91" fillId="3" borderId="0" xfId="38" applyNumberFormat="1" applyFont="1" applyFill="1" applyBorder="1" applyAlignment="1" applyProtection="1">
      <alignment horizontal="center" vertical="center"/>
    </xf>
    <xf numFmtId="3" fontId="27" fillId="3" borderId="0" xfId="178" applyNumberFormat="1" applyFont="1" applyFill="1" applyBorder="1" applyAlignment="1" applyProtection="1">
      <alignment horizontal="center" vertical="center"/>
    </xf>
    <xf numFmtId="0" fontId="37" fillId="0" borderId="0" xfId="178" applyNumberFormat="1" applyFont="1" applyFill="1" applyBorder="1" applyAlignment="1" applyProtection="1"/>
    <xf numFmtId="3" fontId="42" fillId="0" borderId="0" xfId="178" applyNumberFormat="1" applyFont="1" applyFill="1" applyBorder="1" applyAlignment="1" applyProtection="1">
      <alignment horizontal="center" vertical="center"/>
    </xf>
    <xf numFmtId="10" fontId="42" fillId="3" borderId="0" xfId="38" applyNumberFormat="1" applyFont="1" applyFill="1" applyBorder="1" applyAlignment="1" applyProtection="1">
      <alignment horizontal="right" vertical="center"/>
    </xf>
    <xf numFmtId="0" fontId="39" fillId="0" borderId="0" xfId="178" applyNumberFormat="1" applyFont="1" applyFill="1" applyBorder="1" applyAlignment="1" applyProtection="1">
      <alignment horizontal="center" vertical="center"/>
    </xf>
    <xf numFmtId="0" fontId="45" fillId="0" borderId="0" xfId="178" applyNumberFormat="1" applyFont="1" applyFill="1" applyBorder="1" applyAlignment="1" applyProtection="1">
      <alignment horizontal="center"/>
    </xf>
    <xf numFmtId="3" fontId="39" fillId="0" borderId="0" xfId="178" applyNumberFormat="1" applyFont="1" applyFill="1" applyBorder="1" applyAlignment="1" applyProtection="1">
      <alignment horizontal="center" vertical="center"/>
    </xf>
    <xf numFmtId="0" fontId="121" fillId="10" borderId="0" xfId="178" applyNumberFormat="1" applyFont="1" applyFill="1" applyBorder="1" applyAlignment="1" applyProtection="1"/>
    <xf numFmtId="0" fontId="121" fillId="10" borderId="0" xfId="178" applyNumberFormat="1" applyFont="1" applyFill="1" applyBorder="1" applyAlignment="1" applyProtection="1">
      <alignment horizontal="right"/>
    </xf>
    <xf numFmtId="3" fontId="131" fillId="10" borderId="0" xfId="178" applyNumberFormat="1" applyFill="1" applyBorder="1" applyAlignment="1" applyProtection="1"/>
    <xf numFmtId="10" fontId="63" fillId="7" borderId="0" xfId="38" applyNumberFormat="1" applyFont="1" applyFill="1" applyBorder="1" applyAlignment="1" applyProtection="1">
      <alignment horizontal="right" vertical="center"/>
    </xf>
    <xf numFmtId="10" fontId="63" fillId="3" borderId="0" xfId="38" applyNumberFormat="1" applyFont="1" applyFill="1" applyBorder="1" applyAlignment="1" applyProtection="1">
      <alignment horizontal="right" vertical="center"/>
    </xf>
    <xf numFmtId="0" fontId="37" fillId="7" borderId="0" xfId="178" applyNumberFormat="1" applyFont="1" applyFill="1" applyBorder="1" applyAlignment="1" applyProtection="1"/>
    <xf numFmtId="0" fontId="24" fillId="0" borderId="0" xfId="178" applyNumberFormat="1" applyFont="1" applyFill="1" applyBorder="1" applyAlignment="1" applyProtection="1"/>
    <xf numFmtId="0" fontId="25" fillId="10" borderId="0" xfId="178" applyNumberFormat="1" applyFont="1" applyFill="1" applyBorder="1" applyAlignment="1" applyProtection="1"/>
    <xf numFmtId="0" fontId="24" fillId="6" borderId="0" xfId="178" applyNumberFormat="1" applyFont="1" applyFill="1" applyBorder="1" applyAlignment="1" applyProtection="1"/>
    <xf numFmtId="0" fontId="21" fillId="0" borderId="0" xfId="178" applyNumberFormat="1" applyFont="1" applyFill="1" applyBorder="1" applyAlignment="1" applyProtection="1"/>
    <xf numFmtId="3" fontId="21" fillId="0" borderId="0" xfId="178" applyNumberFormat="1" applyFont="1" applyFill="1" applyBorder="1" applyAlignment="1" applyProtection="1">
      <alignment horizontal="center" vertical="center"/>
    </xf>
    <xf numFmtId="3" fontId="20" fillId="7" borderId="9" xfId="178" applyNumberFormat="1" applyFont="1" applyFill="1" applyBorder="1" applyAlignment="1" applyProtection="1">
      <alignment horizontal="center" vertical="center"/>
    </xf>
    <xf numFmtId="10" fontId="43" fillId="7" borderId="9" xfId="38" applyNumberFormat="1" applyFont="1" applyFill="1" applyBorder="1" applyAlignment="1" applyProtection="1">
      <alignment horizontal="center" vertical="center"/>
    </xf>
    <xf numFmtId="0" fontId="20" fillId="7" borderId="9" xfId="178" applyNumberFormat="1" applyFont="1" applyFill="1" applyBorder="1" applyAlignment="1" applyProtection="1">
      <alignment horizontal="center" vertical="center"/>
    </xf>
    <xf numFmtId="0" fontId="36" fillId="7" borderId="9" xfId="178" applyNumberFormat="1" applyFont="1" applyFill="1" applyBorder="1" applyAlignment="1" applyProtection="1">
      <alignment horizontal="center" vertical="center"/>
    </xf>
    <xf numFmtId="10" fontId="126" fillId="7" borderId="9" xfId="38" applyNumberFormat="1" applyFont="1" applyFill="1" applyBorder="1" applyAlignment="1" applyProtection="1">
      <alignment horizontal="center" vertical="center"/>
    </xf>
    <xf numFmtId="1" fontId="44" fillId="7" borderId="9" xfId="38" applyNumberFormat="1" applyFont="1" applyFill="1" applyBorder="1" applyAlignment="1" applyProtection="1">
      <alignment horizontal="center" vertical="center"/>
    </xf>
    <xf numFmtId="0" fontId="44" fillId="7" borderId="9" xfId="38" applyNumberFormat="1" applyFont="1" applyFill="1" applyBorder="1" applyAlignment="1" applyProtection="1">
      <alignment horizontal="center" vertical="center"/>
    </xf>
    <xf numFmtId="1" fontId="24" fillId="7" borderId="9" xfId="38" applyNumberFormat="1" applyFont="1" applyFill="1" applyBorder="1" applyAlignment="1" applyProtection="1">
      <alignment horizontal="center" vertical="center"/>
    </xf>
    <xf numFmtId="10" fontId="24" fillId="7" borderId="9" xfId="38" applyNumberFormat="1" applyFont="1" applyFill="1" applyBorder="1" applyAlignment="1" applyProtection="1">
      <alignment horizontal="center" vertical="center"/>
    </xf>
    <xf numFmtId="0" fontId="24" fillId="7" borderId="9" xfId="38" applyNumberFormat="1" applyFont="1" applyFill="1" applyBorder="1" applyAlignment="1" applyProtection="1">
      <alignment horizontal="center" vertical="center"/>
    </xf>
    <xf numFmtId="10" fontId="48" fillId="7" borderId="9" xfId="38" applyNumberFormat="1" applyFont="1" applyFill="1" applyBorder="1" applyAlignment="1" applyProtection="1">
      <alignment horizontal="center" vertical="center"/>
    </xf>
    <xf numFmtId="3" fontId="112" fillId="7" borderId="9" xfId="38" applyNumberFormat="1" applyFont="1" applyFill="1" applyBorder="1" applyAlignment="1" applyProtection="1">
      <alignment horizontal="center" vertical="center"/>
    </xf>
    <xf numFmtId="10" fontId="112" fillId="7" borderId="9" xfId="38" applyNumberFormat="1" applyFont="1" applyFill="1" applyBorder="1" applyAlignment="1" applyProtection="1">
      <alignment horizontal="center" vertical="center"/>
    </xf>
    <xf numFmtId="3" fontId="131" fillId="7" borderId="9" xfId="178" applyNumberFormat="1" applyFill="1" applyBorder="1" applyAlignment="1" applyProtection="1">
      <alignment horizontal="center" vertical="center"/>
    </xf>
    <xf numFmtId="0" fontId="20" fillId="0" borderId="0" xfId="178" applyNumberFormat="1" applyFont="1" applyFill="1" applyBorder="1" applyAlignment="1" applyProtection="1">
      <alignment horizontal="center" vertical="center"/>
    </xf>
    <xf numFmtId="3" fontId="131" fillId="0" borderId="0" xfId="178" applyNumberFormat="1" applyFill="1" applyBorder="1" applyAlignment="1" applyProtection="1">
      <alignment horizontal="center" vertical="center"/>
    </xf>
    <xf numFmtId="0" fontId="131" fillId="10" borderId="0" xfId="178" applyNumberFormat="1" applyFill="1" applyBorder="1" applyAlignment="1" applyProtection="1">
      <alignment horizontal="center"/>
    </xf>
    <xf numFmtId="0" fontId="131" fillId="10" borderId="0" xfId="178" applyNumberForma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64" fillId="7" borderId="19" xfId="0" applyNumberFormat="1" applyFont="1" applyFill="1" applyBorder="1" applyAlignment="1" applyProtection="1">
      <alignment vertical="center"/>
    </xf>
    <xf numFmtId="0" fontId="42" fillId="7" borderId="0" xfId="178" applyNumberFormat="1" applyFont="1" applyFill="1" applyBorder="1" applyAlignment="1" applyProtection="1">
      <alignment horizontal="center" vertical="center"/>
    </xf>
    <xf numFmtId="10" fontId="132" fillId="7" borderId="9" xfId="38" applyNumberFormat="1" applyFont="1" applyFill="1" applyBorder="1" applyAlignment="1" applyProtection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0" fontId="72" fillId="7" borderId="0" xfId="0" applyFont="1" applyFill="1" applyBorder="1" applyAlignment="1">
      <alignment horizont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left" vertical="center"/>
    </xf>
    <xf numFmtId="0" fontId="69" fillId="0" borderId="17" xfId="0" applyNumberFormat="1" applyFont="1" applyFill="1" applyBorder="1" applyAlignment="1" applyProtection="1">
      <alignment horizontal="center" vertical="center"/>
    </xf>
    <xf numFmtId="0" fontId="69" fillId="7" borderId="14" xfId="0" applyFont="1" applyFill="1" applyBorder="1" applyAlignment="1">
      <alignment horizontal="center" vertical="center"/>
    </xf>
    <xf numFmtId="0" fontId="72" fillId="7" borderId="16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/>
    </xf>
    <xf numFmtId="0" fontId="66" fillId="7" borderId="15" xfId="0" applyNumberFormat="1" applyFont="1" applyFill="1" applyBorder="1" applyAlignment="1" applyProtection="1">
      <alignment horizontal="center" vertical="center"/>
    </xf>
    <xf numFmtId="0" fontId="66" fillId="7" borderId="17" xfId="0" applyNumberFormat="1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>
      <alignment horizontal="center"/>
    </xf>
    <xf numFmtId="0" fontId="69" fillId="7" borderId="19" xfId="0" applyFont="1" applyFill="1" applyBorder="1" applyAlignment="1">
      <alignment horizontal="center"/>
    </xf>
    <xf numFmtId="0" fontId="66" fillId="7" borderId="19" xfId="0" applyFont="1" applyFill="1" applyBorder="1" applyAlignment="1">
      <alignment horizontal="center"/>
    </xf>
    <xf numFmtId="0" fontId="134" fillId="0" borderId="0" xfId="0" applyNumberFormat="1" applyFont="1" applyFill="1" applyBorder="1" applyAlignment="1" applyProtection="1">
      <alignment horizontal="center"/>
    </xf>
    <xf numFmtId="0" fontId="72" fillId="7" borderId="0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left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3" fontId="135" fillId="7" borderId="1" xfId="0" applyNumberFormat="1" applyFont="1" applyFill="1" applyBorder="1" applyAlignment="1" applyProtection="1">
      <alignment horizontal="center" vertic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69" fillId="7" borderId="0" xfId="0" applyNumberFormat="1" applyFont="1" applyFill="1" applyBorder="1" applyAlignment="1" applyProtection="1">
      <alignment horizontal="center" vertical="center"/>
    </xf>
    <xf numFmtId="0" fontId="64" fillId="7" borderId="17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center" vertical="center" wrapText="1"/>
    </xf>
    <xf numFmtId="0" fontId="72" fillId="7" borderId="0" xfId="0" applyFont="1" applyFill="1" applyBorder="1" applyAlignment="1">
      <alignment horizontal="center"/>
    </xf>
    <xf numFmtId="0" fontId="136" fillId="7" borderId="0" xfId="27" applyNumberFormat="1" applyFont="1" applyFill="1" applyBorder="1" applyAlignment="1" applyProtection="1">
      <alignment horizontal="center" vertical="center"/>
    </xf>
    <xf numFmtId="0" fontId="136" fillId="0" borderId="0" xfId="27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 applyProtection="1">
      <alignment horizontal="center"/>
    </xf>
    <xf numFmtId="0" fontId="140" fillId="3" borderId="0" xfId="0" applyNumberFormat="1" applyFont="1" applyFill="1" applyBorder="1" applyAlignment="1" applyProtection="1">
      <alignment horizontal="center" wrapText="1"/>
    </xf>
    <xf numFmtId="0" fontId="140" fillId="3" borderId="0" xfId="0" applyNumberFormat="1" applyFont="1" applyFill="1" applyBorder="1" applyAlignment="1" applyProtection="1">
      <alignment vertical="center" wrapText="1"/>
    </xf>
    <xf numFmtId="0" fontId="137" fillId="3" borderId="0" xfId="0" applyNumberFormat="1" applyFont="1" applyFill="1" applyBorder="1" applyAlignment="1" applyProtection="1">
      <alignment horizontal="center" vertical="top" wrapText="1"/>
    </xf>
    <xf numFmtId="0" fontId="140" fillId="3" borderId="0" xfId="0" applyNumberFormat="1" applyFont="1" applyFill="1" applyBorder="1" applyAlignment="1" applyProtection="1">
      <alignment wrapText="1"/>
    </xf>
    <xf numFmtId="0" fontId="137" fillId="3" borderId="62" xfId="0" applyNumberFormat="1" applyFont="1" applyFill="1" applyBorder="1" applyAlignment="1" applyProtection="1">
      <alignment horizontal="center" vertical="center" wrapText="1"/>
    </xf>
    <xf numFmtId="0" fontId="137" fillId="3" borderId="0" xfId="0" applyNumberFormat="1" applyFont="1" applyFill="1" applyBorder="1" applyAlignment="1" applyProtection="1">
      <alignment horizontal="center" vertical="center" wrapText="1"/>
    </xf>
    <xf numFmtId="0" fontId="137" fillId="3" borderId="61" xfId="0" applyNumberFormat="1" applyFont="1" applyFill="1" applyBorder="1" applyAlignment="1" applyProtection="1">
      <alignment horizontal="center" vertical="center" wrapText="1"/>
    </xf>
    <xf numFmtId="0" fontId="140" fillId="11" borderId="0" xfId="0" applyNumberFormat="1" applyFont="1" applyFill="1" applyBorder="1" applyAlignment="1" applyProtection="1">
      <alignment horizontal="center" wrapText="1"/>
    </xf>
    <xf numFmtId="0" fontId="35" fillId="11" borderId="0" xfId="0" applyNumberFormat="1" applyFont="1" applyFill="1" applyBorder="1" applyAlignment="1" applyProtection="1">
      <alignment horizontal="center" wrapText="1"/>
    </xf>
    <xf numFmtId="0" fontId="140" fillId="11" borderId="66" xfId="0" applyNumberFormat="1" applyFont="1" applyFill="1" applyBorder="1" applyAlignment="1" applyProtection="1">
      <alignment wrapText="1"/>
    </xf>
    <xf numFmtId="0" fontId="140" fillId="11" borderId="67" xfId="0" applyNumberFormat="1" applyFont="1" applyFill="1" applyBorder="1" applyAlignment="1" applyProtection="1">
      <alignment horizontal="center" wrapText="1"/>
    </xf>
    <xf numFmtId="0" fontId="140" fillId="11" borderId="68" xfId="0" applyNumberFormat="1" applyFont="1" applyFill="1" applyBorder="1" applyAlignment="1" applyProtection="1">
      <alignment wrapText="1"/>
    </xf>
    <xf numFmtId="0" fontId="35" fillId="3" borderId="68" xfId="0" applyNumberFormat="1" applyFont="1" applyFill="1" applyBorder="1" applyAlignment="1" applyProtection="1">
      <alignment wrapText="1"/>
    </xf>
    <xf numFmtId="0" fontId="140" fillId="11" borderId="69" xfId="0" applyNumberFormat="1" applyFont="1" applyFill="1" applyBorder="1" applyAlignment="1" applyProtection="1">
      <alignment wrapText="1"/>
    </xf>
    <xf numFmtId="0" fontId="140" fillId="11" borderId="70" xfId="0" applyNumberFormat="1" applyFont="1" applyFill="1" applyBorder="1" applyAlignment="1" applyProtection="1">
      <alignment horizontal="center" wrapText="1"/>
    </xf>
    <xf numFmtId="0" fontId="84" fillId="7" borderId="0" xfId="0" applyNumberFormat="1" applyFont="1" applyFill="1" applyBorder="1" applyAlignment="1" applyProtection="1">
      <alignment horizontal="left" vertical="center" wrapText="1"/>
    </xf>
    <xf numFmtId="0" fontId="67" fillId="7" borderId="0" xfId="0" applyNumberFormat="1" applyFont="1" applyFill="1" applyBorder="1" applyAlignment="1" applyProtection="1">
      <alignment horizontal="center" vertical="center" wrapText="1"/>
    </xf>
    <xf numFmtId="0" fontId="117" fillId="7" borderId="0" xfId="0" applyNumberFormat="1" applyFont="1" applyFill="1" applyBorder="1" applyAlignment="1" applyProtection="1">
      <alignment horizontal="center" vertical="center"/>
    </xf>
    <xf numFmtId="0" fontId="117" fillId="7" borderId="0" xfId="0" applyNumberFormat="1" applyFont="1" applyFill="1" applyBorder="1" applyAlignment="1" applyProtection="1">
      <alignment horizontal="center" vertical="center" wrapText="1"/>
    </xf>
    <xf numFmtId="0" fontId="141" fillId="3" borderId="0" xfId="0" applyNumberFormat="1" applyFont="1" applyFill="1" applyBorder="1" applyAlignment="1" applyProtection="1">
      <alignment wrapText="1"/>
    </xf>
    <xf numFmtId="0" fontId="142" fillId="3" borderId="0" xfId="0" applyNumberFormat="1" applyFont="1" applyFill="1" applyBorder="1" applyAlignment="1" applyProtection="1"/>
    <xf numFmtId="0" fontId="76" fillId="0" borderId="71" xfId="0" applyNumberFormat="1" applyFont="1" applyFill="1" applyBorder="1" applyAlignment="1" applyProtection="1">
      <alignment horizontal="center" vertical="center" wrapText="1"/>
    </xf>
    <xf numFmtId="0" fontId="100" fillId="0" borderId="71" xfId="0" applyNumberFormat="1" applyFont="1" applyFill="1" applyBorder="1" applyAlignment="1" applyProtection="1">
      <alignment horizontal="center" vertical="center" wrapText="1"/>
    </xf>
    <xf numFmtId="0" fontId="76" fillId="12" borderId="71" xfId="0" applyNumberFormat="1" applyFont="1" applyFill="1" applyBorder="1" applyAlignment="1" applyProtection="1">
      <alignment horizontal="center" vertical="center" wrapText="1"/>
    </xf>
    <xf numFmtId="0" fontId="139" fillId="12" borderId="71" xfId="0" applyNumberFormat="1" applyFont="1" applyFill="1" applyBorder="1" applyAlignment="1" applyProtection="1">
      <alignment wrapText="1"/>
    </xf>
    <xf numFmtId="0" fontId="137" fillId="12" borderId="71" xfId="0" applyNumberFormat="1" applyFont="1" applyFill="1" applyBorder="1" applyAlignment="1" applyProtection="1">
      <alignment horizontal="center" vertical="center" wrapText="1"/>
    </xf>
    <xf numFmtId="0" fontId="139" fillId="12" borderId="71" xfId="0" applyNumberFormat="1" applyFont="1" applyFill="1" applyBorder="1" applyAlignment="1" applyProtection="1">
      <alignment horizontal="center" vertical="center" wrapText="1"/>
    </xf>
    <xf numFmtId="0" fontId="140" fillId="12" borderId="71" xfId="0" applyNumberFormat="1" applyFont="1" applyFill="1" applyBorder="1" applyAlignment="1" applyProtection="1">
      <alignment horizontal="center" vertical="center" wrapText="1"/>
    </xf>
    <xf numFmtId="0" fontId="42" fillId="3" borderId="0" xfId="178" applyNumberFormat="1" applyFont="1" applyFill="1" applyBorder="1" applyAlignment="1" applyProtection="1">
      <alignment horizontal="center" vertical="center"/>
    </xf>
    <xf numFmtId="0" fontId="24" fillId="3" borderId="0" xfId="48" applyFill="1" applyAlignment="1">
      <alignment horizontal="center"/>
    </xf>
    <xf numFmtId="0" fontId="72" fillId="7" borderId="0" xfId="0" applyFont="1" applyFill="1" applyBorder="1" applyAlignment="1">
      <alignment horizontal="center"/>
    </xf>
    <xf numFmtId="0" fontId="21" fillId="3" borderId="68" xfId="0" applyNumberFormat="1" applyFont="1" applyFill="1" applyBorder="1" applyAlignment="1" applyProtection="1">
      <alignment wrapText="1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3" fontId="24" fillId="7" borderId="9" xfId="38" applyNumberFormat="1" applyFont="1" applyFill="1" applyBorder="1" applyAlignment="1" applyProtection="1">
      <alignment horizontal="center" vertic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24" fillId="0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139" fillId="12" borderId="71" xfId="0" applyNumberFormat="1" applyFont="1" applyFill="1" applyBorder="1" applyAlignment="1" applyProtection="1">
      <alignment horizontal="left" wrapText="1"/>
    </xf>
    <xf numFmtId="0" fontId="137" fillId="0" borderId="77" xfId="0" applyNumberFormat="1" applyFont="1" applyFill="1" applyBorder="1" applyAlignment="1" applyProtection="1">
      <alignment horizontal="center" vertical="center" wrapText="1"/>
    </xf>
    <xf numFmtId="0" fontId="137" fillId="0" borderId="78" xfId="0" applyNumberFormat="1" applyFont="1" applyFill="1" applyBorder="1" applyAlignment="1" applyProtection="1">
      <alignment horizontal="center" vertical="center" wrapText="1"/>
    </xf>
    <xf numFmtId="0" fontId="139" fillId="11" borderId="0" xfId="0" applyNumberFormat="1" applyFont="1" applyFill="1" applyBorder="1" applyAlignment="1" applyProtection="1">
      <alignment wrapText="1"/>
    </xf>
    <xf numFmtId="0" fontId="140" fillId="11" borderId="0" xfId="0" applyNumberFormat="1" applyFont="1" applyFill="1" applyBorder="1" applyAlignment="1" applyProtection="1">
      <alignment wrapText="1"/>
    </xf>
    <xf numFmtId="0" fontId="139" fillId="11" borderId="0" xfId="0" applyNumberFormat="1" applyFont="1" applyFill="1" applyBorder="1" applyAlignment="1" applyProtection="1">
      <alignment horizontal="center" wrapText="1"/>
    </xf>
    <xf numFmtId="0" fontId="139" fillId="12" borderId="0" xfId="0" applyNumberFormat="1" applyFont="1" applyFill="1" applyBorder="1" applyAlignment="1" applyProtection="1">
      <alignment wrapText="1"/>
    </xf>
    <xf numFmtId="0" fontId="140" fillId="12" borderId="0" xfId="0" applyNumberFormat="1" applyFont="1" applyFill="1" applyBorder="1" applyAlignment="1" applyProtection="1">
      <alignment wrapText="1"/>
    </xf>
    <xf numFmtId="49" fontId="102" fillId="0" borderId="0" xfId="0" applyNumberFormat="1" applyFont="1" applyFill="1" applyBorder="1" applyAlignment="1" applyProtection="1">
      <alignment horizontal="center" vertical="center"/>
    </xf>
    <xf numFmtId="0" fontId="145" fillId="3" borderId="0" xfId="178" applyNumberFormat="1" applyFont="1" applyFill="1" applyBorder="1" applyAlignment="1" applyProtection="1">
      <alignment horizontal="center" vertical="center"/>
    </xf>
    <xf numFmtId="0" fontId="53" fillId="0" borderId="0" xfId="0" applyNumberFormat="1" applyFont="1" applyFill="1" applyBorder="1" applyAlignment="1" applyProtection="1">
      <alignment horizontal="center"/>
    </xf>
    <xf numFmtId="0" fontId="102" fillId="0" borderId="0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/>
    </xf>
    <xf numFmtId="3" fontId="80" fillId="3" borderId="0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84" fillId="7" borderId="14" xfId="0" applyNumberFormat="1" applyFont="1" applyFill="1" applyBorder="1" applyAlignment="1" applyProtection="1">
      <alignment horizontal="center" vertical="center" wrapText="1"/>
    </xf>
    <xf numFmtId="0" fontId="84" fillId="7" borderId="0" xfId="0" applyNumberFormat="1" applyFont="1" applyFill="1" applyBorder="1" applyAlignment="1" applyProtection="1">
      <alignment horizontal="center" vertical="center" wrapText="1"/>
    </xf>
    <xf numFmtId="0" fontId="72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7" borderId="0" xfId="0" applyNumberFormat="1" applyFont="1" applyFill="1" applyBorder="1" applyAlignment="1" applyProtection="1">
      <alignment horizontal="center" vertical="center"/>
    </xf>
    <xf numFmtId="0" fontId="146" fillId="3" borderId="0" xfId="23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69" fillId="0" borderId="0" xfId="0" applyNumberFormat="1" applyFont="1" applyFill="1" applyBorder="1" applyAlignment="1" applyProtection="1">
      <alignment horizontal="center" vertical="center"/>
    </xf>
    <xf numFmtId="0" fontId="114" fillId="3" borderId="0" xfId="0" applyFont="1" applyFill="1" applyBorder="1" applyAlignment="1">
      <alignment horizontal="center"/>
    </xf>
    <xf numFmtId="0" fontId="66" fillId="3" borderId="0" xfId="0" applyFont="1" applyFill="1" applyBorder="1" applyAlignment="1">
      <alignment horizontal="center" vertical="center"/>
    </xf>
    <xf numFmtId="3" fontId="39" fillId="8" borderId="0" xfId="178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66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3" fontId="147" fillId="8" borderId="5" xfId="0" applyNumberFormat="1" applyFont="1" applyFill="1" applyBorder="1" applyAlignment="1" applyProtection="1">
      <alignment horizontal="center" vertical="center"/>
    </xf>
    <xf numFmtId="0" fontId="86" fillId="7" borderId="50" xfId="0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left" vertical="center"/>
    </xf>
    <xf numFmtId="0" fontId="72" fillId="7" borderId="0" xfId="0" applyFont="1" applyFill="1" applyBorder="1" applyAlignment="1">
      <alignment horizontal="center"/>
    </xf>
    <xf numFmtId="0" fontId="72" fillId="7" borderId="43" xfId="0" applyNumberFormat="1" applyFont="1" applyFill="1" applyBorder="1" applyAlignment="1" applyProtection="1">
      <alignment horizontal="center" vertical="center"/>
    </xf>
    <xf numFmtId="0" fontId="0" fillId="8" borderId="0" xfId="0" applyNumberFormat="1" applyFill="1" applyBorder="1" applyAlignment="1" applyProtection="1"/>
    <xf numFmtId="0" fontId="67" fillId="3" borderId="14" xfId="0" applyNumberFormat="1" applyFont="1" applyFill="1" applyBorder="1" applyAlignment="1" applyProtection="1">
      <alignment horizontal="center" vertical="center" wrapText="1"/>
    </xf>
    <xf numFmtId="0" fontId="24" fillId="3" borderId="19" xfId="0" applyFont="1" applyFill="1" applyBorder="1" applyAlignment="1">
      <alignment horizontal="center"/>
    </xf>
    <xf numFmtId="0" fontId="44" fillId="3" borderId="0" xfId="0" applyNumberFormat="1" applyFont="1" applyFill="1" applyBorder="1" applyAlignment="1" applyProtection="1">
      <alignment horizontal="center" vertical="top"/>
    </xf>
    <xf numFmtId="0" fontId="0" fillId="14" borderId="0" xfId="0" applyNumberFormat="1" applyFill="1" applyBorder="1" applyAlignment="1" applyProtection="1"/>
    <xf numFmtId="0" fontId="0" fillId="13" borderId="0" xfId="0" applyNumberFormat="1" applyFill="1" applyBorder="1" applyAlignment="1" applyProtection="1"/>
    <xf numFmtId="0" fontId="38" fillId="4" borderId="0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140" fillId="3" borderId="72" xfId="0" applyNumberFormat="1" applyFont="1" applyFill="1" applyBorder="1" applyAlignment="1" applyProtection="1">
      <alignment horizontal="center" wrapText="1"/>
    </xf>
    <xf numFmtId="0" fontId="21" fillId="3" borderId="88" xfId="0" applyNumberFormat="1" applyFont="1" applyFill="1" applyBorder="1" applyAlignment="1" applyProtection="1">
      <alignment wrapText="1"/>
    </xf>
    <xf numFmtId="0" fontId="140" fillId="3" borderId="89" xfId="0" applyNumberFormat="1" applyFont="1" applyFill="1" applyBorder="1" applyAlignment="1" applyProtection="1">
      <alignment horizontal="center" wrapText="1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72" fillId="7" borderId="20" xfId="0" applyNumberFormat="1" applyFont="1" applyFill="1" applyBorder="1" applyAlignment="1" applyProtection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123" fillId="6" borderId="19" xfId="0" applyNumberFormat="1" applyFont="1" applyFill="1" applyBorder="1" applyAlignment="1" applyProtection="1">
      <alignment horizontal="center" vertical="center" textRotation="255" wrapText="1"/>
    </xf>
    <xf numFmtId="0" fontId="148" fillId="3" borderId="0" xfId="178" applyNumberFormat="1" applyFont="1" applyFill="1" applyBorder="1" applyAlignment="1" applyProtection="1">
      <alignment horizontal="center" vertical="center"/>
    </xf>
    <xf numFmtId="0" fontId="148" fillId="7" borderId="0" xfId="178" applyNumberFormat="1" applyFont="1" applyFill="1" applyBorder="1" applyAlignment="1" applyProtection="1">
      <alignment horizontal="center" vertical="center"/>
    </xf>
    <xf numFmtId="10" fontId="148" fillId="7" borderId="0" xfId="38" applyNumberFormat="1" applyFont="1" applyFill="1" applyBorder="1" applyAlignment="1" applyProtection="1">
      <alignment horizontal="center" vertical="center"/>
    </xf>
    <xf numFmtId="0" fontId="150" fillId="0" borderId="0" xfId="179" applyFont="1"/>
    <xf numFmtId="0" fontId="151" fillId="6" borderId="0" xfId="179" applyNumberFormat="1" applyFont="1" applyFill="1" applyBorder="1" applyAlignment="1" applyProtection="1">
      <alignment textRotation="90" wrapText="1"/>
    </xf>
    <xf numFmtId="0" fontId="151" fillId="6" borderId="0" xfId="179" applyNumberFormat="1" applyFont="1" applyFill="1" applyBorder="1" applyAlignment="1" applyProtection="1">
      <alignment horizontal="center" textRotation="90" wrapText="1"/>
    </xf>
    <xf numFmtId="0" fontId="152" fillId="0" borderId="0" xfId="179" applyNumberFormat="1" applyFont="1" applyFill="1" applyBorder="1" applyAlignment="1" applyProtection="1"/>
    <xf numFmtId="0" fontId="153" fillId="0" borderId="0" xfId="179" applyNumberFormat="1" applyFont="1" applyFill="1" applyBorder="1" applyAlignment="1" applyProtection="1"/>
    <xf numFmtId="0" fontId="154" fillId="6" borderId="0" xfId="179" applyNumberFormat="1" applyFont="1" applyFill="1" applyBorder="1" applyAlignment="1" applyProtection="1">
      <alignment textRotation="90" wrapText="1"/>
    </xf>
    <xf numFmtId="3" fontId="157" fillId="0" borderId="0" xfId="179" applyNumberFormat="1" applyFont="1" applyFill="1" applyBorder="1" applyAlignment="1" applyProtection="1">
      <alignment horizontal="center" vertical="center"/>
    </xf>
    <xf numFmtId="3" fontId="158" fillId="0" borderId="0" xfId="179" applyNumberFormat="1" applyFont="1" applyFill="1" applyBorder="1" applyAlignment="1" applyProtection="1">
      <alignment horizontal="center" vertical="center"/>
    </xf>
    <xf numFmtId="3" fontId="158" fillId="3" borderId="0" xfId="179" applyNumberFormat="1" applyFont="1" applyFill="1" applyBorder="1" applyAlignment="1" applyProtection="1">
      <alignment horizontal="center" vertical="center"/>
    </xf>
    <xf numFmtId="0" fontId="159" fillId="0" borderId="0" xfId="179" applyNumberFormat="1" applyFont="1" applyFill="1" applyBorder="1" applyAlignment="1" applyProtection="1"/>
    <xf numFmtId="3" fontId="159" fillId="7" borderId="0" xfId="179" applyNumberFormat="1" applyFont="1" applyFill="1" applyBorder="1" applyAlignment="1" applyProtection="1">
      <alignment horizontal="center" vertical="center"/>
    </xf>
    <xf numFmtId="3" fontId="158" fillId="7" borderId="0" xfId="179" applyNumberFormat="1" applyFont="1" applyFill="1" applyBorder="1" applyAlignment="1" applyProtection="1">
      <alignment horizontal="center" vertical="center"/>
    </xf>
    <xf numFmtId="0" fontId="159" fillId="0" borderId="0" xfId="179" applyNumberFormat="1" applyFont="1" applyFill="1" applyBorder="1" applyAlignment="1" applyProtection="1">
      <alignment horizontal="center" vertical="center"/>
    </xf>
    <xf numFmtId="0" fontId="158" fillId="0" borderId="0" xfId="179" applyNumberFormat="1" applyFont="1" applyFill="1" applyBorder="1" applyAlignment="1" applyProtection="1">
      <alignment horizontal="center" vertical="center"/>
    </xf>
    <xf numFmtId="0" fontId="159" fillId="7" borderId="0" xfId="179" applyNumberFormat="1" applyFont="1" applyFill="1" applyBorder="1" applyAlignment="1" applyProtection="1">
      <alignment horizontal="center" vertical="center"/>
    </xf>
    <xf numFmtId="0" fontId="158" fillId="7" borderId="0" xfId="179" applyNumberFormat="1" applyFont="1" applyFill="1" applyBorder="1" applyAlignment="1" applyProtection="1">
      <alignment horizontal="center" vertical="center"/>
    </xf>
    <xf numFmtId="3" fontId="157" fillId="7" borderId="0" xfId="179" applyNumberFormat="1" applyFont="1" applyFill="1" applyBorder="1" applyAlignment="1" applyProtection="1">
      <alignment horizontal="center" vertical="center"/>
    </xf>
    <xf numFmtId="0" fontId="161" fillId="2" borderId="0" xfId="179" applyFont="1" applyFill="1" applyBorder="1" applyAlignment="1">
      <alignment horizontal="left" vertical="center"/>
    </xf>
    <xf numFmtId="3" fontId="159" fillId="7" borderId="5" xfId="179" applyNumberFormat="1" applyFont="1" applyFill="1" applyBorder="1" applyAlignment="1" applyProtection="1">
      <alignment horizontal="center" vertical="center"/>
    </xf>
    <xf numFmtId="3" fontId="158" fillId="7" borderId="5" xfId="179" applyNumberFormat="1" applyFont="1" applyFill="1" applyBorder="1" applyAlignment="1" applyProtection="1">
      <alignment horizontal="center" vertical="center"/>
    </xf>
    <xf numFmtId="3" fontId="159" fillId="7" borderId="2" xfId="179" applyNumberFormat="1" applyFont="1" applyFill="1" applyBorder="1" applyAlignment="1" applyProtection="1">
      <alignment horizontal="center" vertical="center"/>
    </xf>
    <xf numFmtId="3" fontId="159" fillId="7" borderId="4" xfId="179" applyNumberFormat="1" applyFont="1" applyFill="1" applyBorder="1" applyAlignment="1" applyProtection="1">
      <alignment horizontal="center" vertical="center"/>
    </xf>
    <xf numFmtId="3" fontId="158" fillId="8" borderId="5" xfId="179" applyNumberFormat="1" applyFont="1" applyFill="1" applyBorder="1" applyAlignment="1" applyProtection="1">
      <alignment horizontal="center" vertical="center"/>
    </xf>
    <xf numFmtId="3" fontId="161" fillId="7" borderId="1" xfId="179" applyNumberFormat="1" applyFont="1" applyFill="1" applyBorder="1" applyAlignment="1" applyProtection="1">
      <alignment horizontal="center" vertical="center"/>
    </xf>
    <xf numFmtId="3" fontId="159" fillId="0" borderId="0" xfId="179" applyNumberFormat="1" applyFont="1" applyFill="1" applyBorder="1" applyAlignment="1" applyProtection="1"/>
    <xf numFmtId="0" fontId="1" fillId="0" borderId="0" xfId="179"/>
    <xf numFmtId="3" fontId="157" fillId="0" borderId="1" xfId="179" applyNumberFormat="1" applyFont="1" applyFill="1" applyBorder="1" applyAlignment="1" applyProtection="1">
      <alignment horizontal="center" vertical="center"/>
    </xf>
    <xf numFmtId="3" fontId="159" fillId="7" borderId="1" xfId="179" applyNumberFormat="1" applyFont="1" applyFill="1" applyBorder="1" applyAlignment="1" applyProtection="1">
      <alignment horizontal="center" vertical="center"/>
    </xf>
    <xf numFmtId="3" fontId="157" fillId="7" borderId="1" xfId="179" applyNumberFormat="1" applyFont="1" applyFill="1" applyBorder="1" applyAlignment="1" applyProtection="1">
      <alignment horizontal="center" vertical="center"/>
    </xf>
    <xf numFmtId="0" fontId="150" fillId="0" borderId="0" xfId="179" applyFont="1" applyBorder="1"/>
    <xf numFmtId="0" fontId="159" fillId="0" borderId="1" xfId="179" applyNumberFormat="1" applyFont="1" applyFill="1" applyBorder="1" applyAlignment="1" applyProtection="1">
      <alignment horizontal="center" vertical="center"/>
    </xf>
    <xf numFmtId="0" fontId="159" fillId="0" borderId="5" xfId="179" applyNumberFormat="1" applyFont="1" applyFill="1" applyBorder="1" applyAlignment="1" applyProtection="1"/>
    <xf numFmtId="0" fontId="150" fillId="15" borderId="0" xfId="179" applyFont="1" applyFill="1"/>
    <xf numFmtId="0" fontId="159" fillId="15" borderId="0" xfId="179" applyNumberFormat="1" applyFont="1" applyFill="1" applyBorder="1" applyAlignment="1" applyProtection="1"/>
    <xf numFmtId="0" fontId="159" fillId="15" borderId="0" xfId="179" applyNumberFormat="1" applyFont="1" applyFill="1" applyBorder="1" applyAlignment="1" applyProtection="1">
      <alignment horizontal="center" vertical="center"/>
    </xf>
    <xf numFmtId="3" fontId="159" fillId="15" borderId="0" xfId="179" applyNumberFormat="1" applyFont="1" applyFill="1" applyBorder="1" applyAlignment="1" applyProtection="1"/>
    <xf numFmtId="3" fontId="165" fillId="0" borderId="1" xfId="179" applyNumberFormat="1" applyFont="1" applyBorder="1"/>
    <xf numFmtId="0" fontId="149" fillId="0" borderId="0" xfId="179" applyFont="1"/>
    <xf numFmtId="0" fontId="165" fillId="0" borderId="0" xfId="179" applyFont="1"/>
    <xf numFmtId="0" fontId="64" fillId="7" borderId="0" xfId="0" applyFont="1" applyFill="1" applyBorder="1" applyAlignment="1">
      <alignment vertical="center"/>
    </xf>
    <xf numFmtId="0" fontId="72" fillId="7" borderId="17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>
      <alignment horizontal="center" vertical="center" wrapText="1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86" fillId="7" borderId="5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/>
    </xf>
    <xf numFmtId="0" fontId="64" fillId="7" borderId="0" xfId="0" applyFont="1" applyFill="1" applyBorder="1" applyAlignment="1">
      <alignment horizont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0" fontId="139" fillId="12" borderId="71" xfId="0" applyNumberFormat="1" applyFont="1" applyFill="1" applyBorder="1" applyAlignment="1" applyProtection="1">
      <alignment horizontal="center" vertical="center" wrapText="1"/>
    </xf>
    <xf numFmtId="0" fontId="66" fillId="7" borderId="0" xfId="0" applyNumberFormat="1" applyFont="1" applyFill="1" applyBorder="1" applyAlignment="1" applyProtection="1">
      <alignment horizontal="center" vertical="center"/>
    </xf>
    <xf numFmtId="0" fontId="66" fillId="7" borderId="19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80" fillId="0" borderId="0" xfId="0" applyNumberFormat="1" applyFont="1" applyFill="1" applyBorder="1" applyAlignment="1" applyProtection="1">
      <alignment horizontal="center" vertical="center"/>
    </xf>
    <xf numFmtId="3" fontId="147" fillId="0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122" fillId="6" borderId="0" xfId="0" applyNumberFormat="1" applyFont="1" applyFill="1" applyBorder="1" applyAlignment="1" applyProtection="1">
      <alignment horizontal="center" vertical="center" textRotation="255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64" fillId="7" borderId="0" xfId="0" applyFont="1" applyFill="1" applyBorder="1" applyAlignment="1">
      <alignment horizontal="center"/>
    </xf>
    <xf numFmtId="0" fontId="97" fillId="5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84" fillId="7" borderId="0" xfId="23" applyFont="1" applyFill="1" applyBorder="1" applyAlignment="1">
      <alignment horizontal="center" vertical="center" wrapText="1"/>
    </xf>
    <xf numFmtId="0" fontId="84" fillId="7" borderId="0" xfId="0" applyFont="1" applyFill="1" applyBorder="1" applyAlignment="1">
      <alignment horizont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26" fillId="4" borderId="0" xfId="23" applyNumberFormat="1" applyFont="1" applyFill="1" applyBorder="1" applyAlignment="1" applyProtection="1">
      <alignment horizontal="center" vertical="center" wrapText="1"/>
    </xf>
    <xf numFmtId="0" fontId="72" fillId="7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0" borderId="43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167" fillId="12" borderId="71" xfId="0" applyNumberFormat="1" applyFont="1" applyFill="1" applyBorder="1" applyAlignment="1" applyProtection="1">
      <alignment horizontal="center" vertical="center" wrapText="1"/>
    </xf>
    <xf numFmtId="10" fontId="168" fillId="9" borderId="9" xfId="38" applyNumberFormat="1" applyFont="1" applyFill="1" applyBorder="1" applyAlignment="1" applyProtection="1">
      <alignment horizontal="center" vertical="center"/>
    </xf>
    <xf numFmtId="0" fontId="147" fillId="3" borderId="0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7" borderId="0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72" fillId="7" borderId="0" xfId="0" applyFont="1" applyFill="1" applyBorder="1" applyAlignment="1">
      <alignment horizont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66" fillId="7" borderId="16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vertical="center"/>
    </xf>
    <xf numFmtId="0" fontId="24" fillId="3" borderId="0" xfId="0" applyNumberFormat="1" applyFont="1" applyFill="1" applyBorder="1" applyAlignment="1" applyProtection="1">
      <alignment horizontal="center" vertical="center"/>
    </xf>
    <xf numFmtId="0" fontId="42" fillId="10" borderId="0" xfId="0" applyNumberFormat="1" applyFont="1" applyFill="1" applyBorder="1" applyAlignment="1" applyProtection="1">
      <alignment horizontal="center" vertical="center"/>
    </xf>
    <xf numFmtId="0" fontId="74" fillId="10" borderId="0" xfId="0" applyNumberFormat="1" applyFont="1" applyFill="1" applyBorder="1" applyAlignment="1" applyProtection="1">
      <alignment horizontal="center" vertical="center"/>
    </xf>
    <xf numFmtId="0" fontId="41" fillId="10" borderId="0" xfId="0" applyNumberFormat="1" applyFont="1" applyFill="1" applyBorder="1" applyAlignment="1" applyProtection="1">
      <alignment horizontal="center" vertical="center"/>
    </xf>
    <xf numFmtId="0" fontId="84" fillId="10" borderId="0" xfId="0" applyNumberFormat="1" applyFont="1" applyFill="1" applyBorder="1" applyAlignment="1" applyProtection="1">
      <alignment horizontal="center" vertical="center"/>
    </xf>
    <xf numFmtId="0" fontId="169" fillId="10" borderId="0" xfId="0" applyNumberFormat="1" applyFont="1" applyFill="1" applyBorder="1" applyAlignment="1" applyProtection="1">
      <alignment horizontal="center" vertical="center"/>
    </xf>
    <xf numFmtId="0" fontId="72" fillId="3" borderId="0" xfId="0" applyNumberFormat="1" applyFont="1" applyFill="1" applyBorder="1" applyAlignment="1" applyProtection="1">
      <alignment horizontal="center" vertical="center" wrapText="1"/>
    </xf>
    <xf numFmtId="0" fontId="72" fillId="3" borderId="0" xfId="0" applyNumberFormat="1" applyFont="1" applyFill="1" applyBorder="1" applyAlignment="1" applyProtection="1">
      <alignment horizontal="left" vertical="center" wrapText="1"/>
    </xf>
    <xf numFmtId="0" fontId="72" fillId="7" borderId="0" xfId="0" applyFont="1" applyFill="1" applyBorder="1" applyAlignment="1">
      <alignment horizontal="center"/>
    </xf>
    <xf numFmtId="0" fontId="170" fillId="12" borderId="71" xfId="0" applyNumberFormat="1" applyFont="1" applyFill="1" applyBorder="1" applyAlignment="1" applyProtection="1">
      <alignment horizontal="center" vertical="center" wrapText="1"/>
    </xf>
    <xf numFmtId="0" fontId="171" fillId="12" borderId="71" xfId="0" applyNumberFormat="1" applyFont="1" applyFill="1" applyBorder="1" applyAlignment="1" applyProtection="1">
      <alignment horizontal="center" vertical="center" wrapText="1"/>
    </xf>
    <xf numFmtId="3" fontId="147" fillId="7" borderId="0" xfId="0" applyNumberFormat="1" applyFont="1" applyFill="1" applyBorder="1" applyAlignment="1" applyProtection="1">
      <alignment horizontal="center" vertical="center"/>
    </xf>
    <xf numFmtId="0" fontId="147" fillId="7" borderId="0" xfId="0" applyNumberFormat="1" applyFont="1" applyFill="1" applyBorder="1" applyAlignment="1" applyProtection="1">
      <alignment horizontal="center" vertical="center"/>
    </xf>
    <xf numFmtId="0" fontId="147" fillId="0" borderId="0" xfId="0" applyNumberFormat="1" applyFont="1" applyFill="1" applyBorder="1" applyAlignment="1" applyProtection="1">
      <alignment horizontal="center" vertical="center"/>
    </xf>
    <xf numFmtId="3" fontId="147" fillId="18" borderId="5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64" fillId="7" borderId="0" xfId="0" applyFont="1" applyFill="1" applyBorder="1" applyAlignment="1">
      <alignment horizontal="center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72" fillId="7" borderId="16" xfId="0" applyFont="1" applyFill="1" applyBorder="1" applyAlignment="1">
      <alignment horizontal="left" vertical="center"/>
    </xf>
    <xf numFmtId="0" fontId="69" fillId="7" borderId="29" xfId="23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95" fillId="7" borderId="0" xfId="23" applyNumberFormat="1" applyFont="1" applyFill="1" applyBorder="1" applyAlignment="1" applyProtection="1">
      <alignment horizontal="center" vertical="center"/>
    </xf>
    <xf numFmtId="0" fontId="53" fillId="3" borderId="0" xfId="0" applyNumberFormat="1" applyFont="1" applyFill="1" applyBorder="1" applyAlignment="1" applyProtection="1">
      <alignment horizontal="center" vertical="center"/>
    </xf>
    <xf numFmtId="0" fontId="172" fillId="7" borderId="0" xfId="0" applyFont="1" applyFill="1" applyBorder="1" applyAlignment="1">
      <alignment horizontal="center"/>
    </xf>
    <xf numFmtId="0" fontId="172" fillId="3" borderId="0" xfId="0" applyFont="1" applyFill="1" applyBorder="1" applyAlignment="1">
      <alignment horizontal="center"/>
    </xf>
    <xf numFmtId="0" fontId="172" fillId="0" borderId="0" xfId="0" applyFont="1" applyFill="1" applyBorder="1" applyAlignment="1">
      <alignment horizontal="center"/>
    </xf>
    <xf numFmtId="0" fontId="172" fillId="0" borderId="19" xfId="0" applyFont="1" applyFill="1" applyBorder="1" applyAlignment="1">
      <alignment horizontal="center"/>
    </xf>
    <xf numFmtId="0" fontId="124" fillId="6" borderId="16" xfId="0" applyNumberFormat="1" applyFont="1" applyFill="1" applyBorder="1" applyAlignment="1" applyProtection="1">
      <alignment horizontal="center" vertical="center" textRotation="255"/>
    </xf>
    <xf numFmtId="49" fontId="173" fillId="0" borderId="0" xfId="0" applyNumberFormat="1" applyFont="1" applyFill="1" applyBorder="1" applyAlignment="1" applyProtection="1">
      <alignment horizontal="center" vertical="center"/>
    </xf>
    <xf numFmtId="0" fontId="95" fillId="0" borderId="19" xfId="27" applyNumberFormat="1" applyFont="1" applyFill="1" applyBorder="1" applyAlignment="1" applyProtection="1">
      <alignment horizontal="center" vertical="center"/>
    </xf>
    <xf numFmtId="3" fontId="80" fillId="8" borderId="5" xfId="0" applyNumberFormat="1" applyFont="1" applyFill="1" applyBorder="1" applyAlignment="1" applyProtection="1">
      <alignment horizontal="center" vertical="center"/>
    </xf>
    <xf numFmtId="0" fontId="80" fillId="8" borderId="0" xfId="0" applyNumberFormat="1" applyFont="1" applyFill="1" applyBorder="1" applyAlignment="1" applyProtection="1">
      <alignment horizontal="center" vertical="center"/>
    </xf>
    <xf numFmtId="3" fontId="80" fillId="8" borderId="0" xfId="0" applyNumberFormat="1" applyFont="1" applyFill="1" applyBorder="1" applyAlignment="1" applyProtection="1">
      <alignment horizontal="center" vertical="center"/>
    </xf>
    <xf numFmtId="3" fontId="80" fillId="8" borderId="2" xfId="0" applyNumberFormat="1" applyFont="1" applyFill="1" applyBorder="1" applyAlignment="1" applyProtection="1">
      <alignment horizontal="center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24" fillId="7" borderId="17" xfId="0" applyNumberFormat="1" applyFont="1" applyFill="1" applyBorder="1" applyAlignment="1" applyProtection="1">
      <alignment horizontal="center" vertical="center"/>
    </xf>
    <xf numFmtId="0" fontId="95" fillId="7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119" fillId="6" borderId="0" xfId="0" applyNumberFormat="1" applyFont="1" applyFill="1" applyBorder="1" applyAlignment="1" applyProtection="1">
      <alignment horizontal="center" textRotation="90" wrapText="1"/>
    </xf>
    <xf numFmtId="49" fontId="173" fillId="0" borderId="0" xfId="0" applyNumberFormat="1" applyFont="1" applyFill="1" applyBorder="1" applyAlignment="1" applyProtection="1">
      <alignment horizontal="center" vertical="center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103" fillId="0" borderId="0" xfId="0" applyNumberFormat="1" applyFont="1" applyFill="1" applyBorder="1" applyAlignment="1" applyProtection="1">
      <alignment horizontal="center" vertical="center"/>
    </xf>
    <xf numFmtId="49" fontId="173" fillId="0" borderId="0" xfId="0" applyNumberFormat="1" applyFont="1" applyFill="1" applyBorder="1" applyAlignment="1" applyProtection="1">
      <alignment horizontal="center" vertical="center"/>
    </xf>
    <xf numFmtId="0" fontId="173" fillId="0" borderId="0" xfId="0" applyNumberFormat="1" applyFont="1" applyFill="1" applyBorder="1" applyAlignment="1" applyProtection="1">
      <alignment horizontal="center" vertical="center"/>
    </xf>
    <xf numFmtId="0" fontId="56" fillId="6" borderId="0" xfId="0" applyNumberFormat="1" applyFont="1" applyFill="1" applyBorder="1" applyAlignment="1" applyProtection="1">
      <alignment horizontal="center" textRotation="90" wrapText="1"/>
    </xf>
    <xf numFmtId="0" fontId="80" fillId="0" borderId="0" xfId="0" applyNumberFormat="1" applyFont="1" applyFill="1" applyBorder="1" applyAlignment="1" applyProtection="1">
      <alignment horizontal="center"/>
    </xf>
    <xf numFmtId="0" fontId="119" fillId="6" borderId="0" xfId="0" applyNumberFormat="1" applyFont="1" applyFill="1" applyBorder="1" applyAlignment="1" applyProtection="1">
      <alignment horizontal="center" textRotation="90" wrapText="1"/>
    </xf>
    <xf numFmtId="0" fontId="125" fillId="6" borderId="0" xfId="0" applyNumberFormat="1" applyFont="1" applyFill="1" applyBorder="1" applyAlignment="1" applyProtection="1">
      <alignment horizontal="center" vertical="center" wrapText="1"/>
    </xf>
    <xf numFmtId="0" fontId="100" fillId="0" borderId="0" xfId="0" applyFont="1" applyFill="1" applyAlignment="1">
      <alignment horizontal="center" vertical="center"/>
    </xf>
    <xf numFmtId="0" fontId="101" fillId="0" borderId="0" xfId="0" applyFont="1" applyFill="1" applyAlignment="1">
      <alignment horizontal="center" vertical="center"/>
    </xf>
    <xf numFmtId="0" fontId="58" fillId="6" borderId="0" xfId="0" applyNumberFormat="1" applyFont="1" applyFill="1" applyBorder="1" applyAlignment="1" applyProtection="1">
      <alignment horizontal="center" vertical="center" wrapText="1"/>
    </xf>
    <xf numFmtId="0" fontId="78" fillId="0" borderId="0" xfId="178" applyNumberFormat="1" applyFont="1" applyFill="1" applyBorder="1" applyAlignment="1" applyProtection="1">
      <alignment horizontal="center" wrapText="1"/>
    </xf>
    <xf numFmtId="0" fontId="165" fillId="0" borderId="4" xfId="179" applyFont="1" applyBorder="1" applyAlignment="1">
      <alignment horizontal="center"/>
    </xf>
    <xf numFmtId="0" fontId="165" fillId="0" borderId="5" xfId="179" applyFont="1" applyBorder="1" applyAlignment="1">
      <alignment horizontal="center"/>
    </xf>
    <xf numFmtId="0" fontId="165" fillId="0" borderId="2" xfId="179" applyFont="1" applyBorder="1" applyAlignment="1">
      <alignment horizontal="center"/>
    </xf>
    <xf numFmtId="3" fontId="149" fillId="0" borderId="1" xfId="179" applyNumberFormat="1" applyFont="1" applyBorder="1" applyAlignment="1">
      <alignment horizontal="center"/>
    </xf>
    <xf numFmtId="0" fontId="149" fillId="0" borderId="1" xfId="179" applyFont="1" applyBorder="1" applyAlignment="1">
      <alignment horizontal="center"/>
    </xf>
    <xf numFmtId="3" fontId="149" fillId="8" borderId="0" xfId="179" applyNumberFormat="1" applyFont="1" applyFill="1" applyAlignment="1">
      <alignment horizontal="center"/>
    </xf>
    <xf numFmtId="0" fontId="149" fillId="8" borderId="0" xfId="179" applyFont="1" applyFill="1" applyAlignment="1">
      <alignment horizontal="center"/>
    </xf>
    <xf numFmtId="0" fontId="166" fillId="0" borderId="0" xfId="179" applyFont="1" applyAlignment="1">
      <alignment horizontal="center"/>
    </xf>
    <xf numFmtId="0" fontId="164" fillId="16" borderId="1" xfId="179" applyFont="1" applyFill="1" applyBorder="1" applyAlignment="1">
      <alignment horizontal="center"/>
    </xf>
    <xf numFmtId="0" fontId="164" fillId="17" borderId="1" xfId="179" applyFont="1" applyFill="1" applyBorder="1" applyAlignment="1">
      <alignment horizontal="center"/>
    </xf>
    <xf numFmtId="0" fontId="165" fillId="0" borderId="1" xfId="179" applyFont="1" applyBorder="1" applyAlignment="1">
      <alignment horizontal="center"/>
    </xf>
    <xf numFmtId="0" fontId="163" fillId="8" borderId="0" xfId="179" applyFont="1" applyFill="1" applyAlignment="1">
      <alignment horizontal="center" vertical="center" textRotation="255"/>
    </xf>
    <xf numFmtId="0" fontId="156" fillId="0" borderId="0" xfId="179" applyFont="1" applyBorder="1" applyAlignment="1">
      <alignment horizontal="center" vertical="center"/>
    </xf>
    <xf numFmtId="0" fontId="160" fillId="7" borderId="0" xfId="179" applyFont="1" applyFill="1" applyBorder="1" applyAlignment="1">
      <alignment horizontal="center" vertical="center"/>
    </xf>
    <xf numFmtId="0" fontId="160" fillId="0" borderId="0" xfId="179" applyFont="1" applyBorder="1" applyAlignment="1">
      <alignment horizontal="center" vertical="center"/>
    </xf>
    <xf numFmtId="0" fontId="160" fillId="2" borderId="0" xfId="179" applyFont="1" applyFill="1" applyBorder="1" applyAlignment="1">
      <alignment horizontal="center" vertical="center"/>
    </xf>
    <xf numFmtId="0" fontId="159" fillId="7" borderId="0" xfId="179" applyNumberFormat="1" applyFont="1" applyFill="1" applyBorder="1" applyAlignment="1" applyProtection="1">
      <alignment horizontal="center" vertical="center"/>
    </xf>
    <xf numFmtId="0" fontId="162" fillId="8" borderId="0" xfId="179" applyFont="1" applyFill="1" applyAlignment="1">
      <alignment horizontal="center" vertical="center" textRotation="255"/>
    </xf>
    <xf numFmtId="0" fontId="149" fillId="8" borderId="0" xfId="179" applyFont="1" applyFill="1" applyAlignment="1">
      <alignment horizontal="center" vertical="center" textRotation="255"/>
    </xf>
    <xf numFmtId="0" fontId="155" fillId="8" borderId="0" xfId="179" applyFont="1" applyFill="1" applyAlignment="1">
      <alignment horizontal="center" vertical="center" textRotation="255"/>
    </xf>
    <xf numFmtId="0" fontId="159" fillId="7" borderId="5" xfId="179" applyNumberFormat="1" applyFont="1" applyFill="1" applyBorder="1" applyAlignment="1" applyProtection="1">
      <alignment horizontal="center" vertical="center"/>
    </xf>
    <xf numFmtId="0" fontId="151" fillId="6" borderId="0" xfId="179" applyNumberFormat="1" applyFont="1" applyFill="1" applyBorder="1" applyAlignment="1" applyProtection="1">
      <alignment horizontal="center" vertical="center" wrapText="1"/>
    </xf>
    <xf numFmtId="0" fontId="97" fillId="5" borderId="0" xfId="0" applyNumberFormat="1" applyFont="1" applyFill="1" applyBorder="1" applyAlignment="1" applyProtection="1">
      <alignment horizontal="center" vertical="center" wrapText="1"/>
    </xf>
    <xf numFmtId="0" fontId="38" fillId="0" borderId="0" xfId="23" applyNumberFormat="1" applyFont="1" applyFill="1" applyBorder="1" applyAlignment="1" applyProtection="1">
      <alignment horizontal="center" vertical="center" wrapText="1"/>
    </xf>
    <xf numFmtId="0" fontId="30" fillId="5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26" fillId="4" borderId="0" xfId="23" applyNumberFormat="1" applyFont="1" applyFill="1" applyBorder="1" applyAlignment="1" applyProtection="1">
      <alignment horizontal="center" vertical="center" wrapText="1"/>
    </xf>
    <xf numFmtId="0" fontId="26" fillId="0" borderId="0" xfId="23" applyNumberFormat="1" applyFont="1" applyFill="1" applyBorder="1" applyAlignment="1" applyProtection="1">
      <alignment horizontal="center" vertical="center" wrapText="1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127" fillId="0" borderId="0" xfId="0" applyNumberFormat="1" applyFont="1" applyFill="1" applyBorder="1" applyAlignment="1" applyProtection="1">
      <alignment horizontal="center"/>
    </xf>
    <xf numFmtId="0" fontId="97" fillId="5" borderId="0" xfId="0" applyNumberFormat="1" applyFont="1" applyFill="1" applyBorder="1" applyAlignment="1" applyProtection="1">
      <alignment horizontal="center" vertical="center"/>
    </xf>
    <xf numFmtId="0" fontId="31" fillId="5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97" fillId="5" borderId="14" xfId="0" applyNumberFormat="1" applyFont="1" applyFill="1" applyBorder="1" applyAlignment="1" applyProtection="1">
      <alignment horizontal="center" vertical="center" wrapText="1"/>
    </xf>
    <xf numFmtId="0" fontId="38" fillId="0" borderId="14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69" fillId="0" borderId="16" xfId="0" applyNumberFormat="1" applyFont="1" applyFill="1" applyBorder="1" applyAlignment="1" applyProtection="1">
      <alignment horizontal="left" vertical="center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69" fillId="7" borderId="19" xfId="0" applyFont="1" applyFill="1" applyBorder="1" applyAlignment="1">
      <alignment horizontal="center" vertical="center"/>
    </xf>
    <xf numFmtId="0" fontId="72" fillId="7" borderId="14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72" fillId="7" borderId="19" xfId="0" applyFont="1" applyFill="1" applyBorder="1" applyAlignment="1">
      <alignment horizontal="center" vertical="center"/>
    </xf>
    <xf numFmtId="0" fontId="122" fillId="6" borderId="13" xfId="0" applyNumberFormat="1" applyFont="1" applyFill="1" applyBorder="1" applyAlignment="1" applyProtection="1">
      <alignment horizontal="center" vertical="center" textRotation="255"/>
    </xf>
    <xf numFmtId="0" fontId="122" fillId="6" borderId="16" xfId="0" applyNumberFormat="1" applyFont="1" applyFill="1" applyBorder="1" applyAlignment="1" applyProtection="1">
      <alignment horizontal="center" vertical="center" textRotation="255"/>
    </xf>
    <xf numFmtId="0" fontId="69" fillId="7" borderId="14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 wrapText="1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72" fillId="7" borderId="20" xfId="0" applyNumberFormat="1" applyFont="1" applyFill="1" applyBorder="1" applyAlignment="1" applyProtection="1">
      <alignment horizontal="center" vertical="center"/>
    </xf>
    <xf numFmtId="0" fontId="69" fillId="7" borderId="59" xfId="0" applyNumberFormat="1" applyFont="1" applyFill="1" applyBorder="1" applyAlignment="1" applyProtection="1">
      <alignment horizontal="center" vertical="center"/>
    </xf>
    <xf numFmtId="0" fontId="69" fillId="0" borderId="59" xfId="0" applyNumberFormat="1" applyFont="1" applyFill="1" applyBorder="1" applyAlignment="1" applyProtection="1">
      <alignment horizontal="center" vertical="center"/>
    </xf>
    <xf numFmtId="0" fontId="69" fillId="7" borderId="22" xfId="0" applyNumberFormat="1" applyFont="1" applyFill="1" applyBorder="1" applyAlignment="1" applyProtection="1">
      <alignment horizontal="center" vertical="center"/>
    </xf>
    <xf numFmtId="0" fontId="69" fillId="7" borderId="23" xfId="0" applyNumberFormat="1" applyFont="1" applyFill="1" applyBorder="1" applyAlignment="1" applyProtection="1">
      <alignment horizontal="center" vertical="center"/>
    </xf>
    <xf numFmtId="0" fontId="69" fillId="7" borderId="24" xfId="0" applyNumberFormat="1" applyFont="1" applyFill="1" applyBorder="1" applyAlignment="1" applyProtection="1">
      <alignment horizontal="center" vertical="center"/>
    </xf>
    <xf numFmtId="0" fontId="72" fillId="7" borderId="15" xfId="0" applyNumberFormat="1" applyFont="1" applyFill="1" applyBorder="1" applyAlignment="1" applyProtection="1">
      <alignment horizontal="center" vertical="center"/>
    </xf>
    <xf numFmtId="0" fontId="72" fillId="0" borderId="16" xfId="0" applyFont="1" applyFill="1" applyBorder="1" applyAlignment="1">
      <alignment horizontal="left" vertical="center"/>
    </xf>
    <xf numFmtId="0" fontId="69" fillId="0" borderId="15" xfId="0" applyNumberFormat="1" applyFont="1" applyFill="1" applyBorder="1" applyAlignment="1" applyProtection="1">
      <alignment horizontal="center" vertical="center"/>
    </xf>
    <xf numFmtId="0" fontId="69" fillId="0" borderId="17" xfId="0" applyNumberFormat="1" applyFont="1" applyFill="1" applyBorder="1" applyAlignment="1" applyProtection="1">
      <alignment horizontal="center" vertical="center"/>
    </xf>
    <xf numFmtId="0" fontId="69" fillId="0" borderId="20" xfId="0" applyNumberFormat="1" applyFont="1" applyFill="1" applyBorder="1" applyAlignment="1" applyProtection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2" fillId="7" borderId="16" xfId="0" applyFont="1" applyFill="1" applyBorder="1" applyAlignment="1">
      <alignment horizontal="center" vertical="center"/>
    </xf>
    <xf numFmtId="0" fontId="69" fillId="7" borderId="15" xfId="0" applyNumberFormat="1" applyFont="1" applyFill="1" applyBorder="1" applyAlignment="1" applyProtection="1">
      <alignment horizontal="center" vertic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69" fillId="7" borderId="20" xfId="0" applyNumberFormat="1" applyFont="1" applyFill="1" applyBorder="1" applyAlignment="1" applyProtection="1">
      <alignment horizontal="center" vertical="center"/>
    </xf>
    <xf numFmtId="0" fontId="122" fillId="6" borderId="22" xfId="0" applyNumberFormat="1" applyFont="1" applyFill="1" applyBorder="1" applyAlignment="1" applyProtection="1">
      <alignment horizontal="center" vertical="center" textRotation="255"/>
    </xf>
    <xf numFmtId="0" fontId="122" fillId="6" borderId="23" xfId="0" applyNumberFormat="1" applyFont="1" applyFill="1" applyBorder="1" applyAlignment="1" applyProtection="1">
      <alignment horizontal="center" vertical="center" textRotation="255"/>
    </xf>
    <xf numFmtId="0" fontId="69" fillId="7" borderId="0" xfId="0" applyNumberFormat="1" applyFont="1" applyFill="1" applyBorder="1" applyAlignment="1" applyProtection="1">
      <alignment horizontal="center" vertical="center"/>
    </xf>
    <xf numFmtId="0" fontId="69" fillId="7" borderId="0" xfId="0" applyNumberFormat="1" applyFont="1" applyFill="1" applyBorder="1" applyAlignment="1" applyProtection="1">
      <alignment horizontal="center"/>
    </xf>
    <xf numFmtId="0" fontId="72" fillId="7" borderId="16" xfId="0" applyFont="1" applyFill="1" applyBorder="1" applyAlignment="1">
      <alignment horizontal="center" vertical="center" wrapText="1"/>
    </xf>
    <xf numFmtId="0" fontId="72" fillId="7" borderId="18" xfId="0" applyFont="1" applyFill="1" applyBorder="1" applyAlignment="1">
      <alignment horizontal="center" vertical="center" wrapText="1"/>
    </xf>
    <xf numFmtId="0" fontId="69" fillId="7" borderId="19" xfId="0" applyNumberFormat="1" applyFont="1" applyFill="1" applyBorder="1" applyAlignment="1" applyProtection="1">
      <alignment horizontal="center" vertical="center"/>
    </xf>
    <xf numFmtId="0" fontId="72" fillId="7" borderId="13" xfId="0" applyFont="1" applyFill="1" applyBorder="1" applyAlignment="1">
      <alignment horizontal="left" vertical="center"/>
    </xf>
    <xf numFmtId="0" fontId="72" fillId="7" borderId="16" xfId="0" applyFont="1" applyFill="1" applyBorder="1" applyAlignment="1">
      <alignment horizontal="left" vertical="center"/>
    </xf>
    <xf numFmtId="0" fontId="64" fillId="0" borderId="16" xfId="0" applyNumberFormat="1" applyFont="1" applyFill="1" applyBorder="1" applyAlignment="1" applyProtection="1">
      <alignment horizontal="left"/>
    </xf>
    <xf numFmtId="0" fontId="64" fillId="0" borderId="0" xfId="0" applyNumberFormat="1" applyFont="1" applyFill="1" applyBorder="1" applyAlignment="1" applyProtection="1">
      <alignment horizontal="left"/>
    </xf>
    <xf numFmtId="0" fontId="66" fillId="3" borderId="16" xfId="0" applyFont="1" applyFill="1" applyBorder="1" applyAlignment="1">
      <alignment horizontal="left" vertical="center"/>
    </xf>
    <xf numFmtId="0" fontId="64" fillId="0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4" fillId="7" borderId="14" xfId="0" applyFont="1" applyFill="1" applyBorder="1" applyAlignment="1">
      <alignment horizontal="center" vertical="center"/>
    </xf>
    <xf numFmtId="0" fontId="64" fillId="7" borderId="0" xfId="0" applyNumberFormat="1" applyFont="1" applyFill="1" applyBorder="1" applyAlignment="1" applyProtection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4" fillId="7" borderId="23" xfId="0" applyNumberFormat="1" applyFont="1" applyFill="1" applyBorder="1" applyAlignment="1" applyProtection="1">
      <alignment horizontal="center" vertical="center"/>
    </xf>
    <xf numFmtId="0" fontId="64" fillId="7" borderId="24" xfId="0" applyNumberFormat="1" applyFont="1" applyFill="1" applyBorder="1" applyAlignment="1" applyProtection="1">
      <alignment horizontal="center" vertical="center"/>
    </xf>
    <xf numFmtId="0" fontId="24" fillId="7" borderId="15" xfId="0" applyNumberFormat="1" applyFont="1" applyFill="1" applyBorder="1" applyAlignment="1" applyProtection="1">
      <alignment horizontal="center" vertical="center"/>
    </xf>
    <xf numFmtId="0" fontId="24" fillId="7" borderId="17" xfId="0" applyNumberFormat="1" applyFont="1" applyFill="1" applyBorder="1" applyAlignment="1" applyProtection="1">
      <alignment horizontal="center" vertical="center"/>
    </xf>
    <xf numFmtId="0" fontId="24" fillId="0" borderId="17" xfId="0" applyNumberFormat="1" applyFont="1" applyFill="1" applyBorder="1" applyAlignment="1" applyProtection="1">
      <alignment horizontal="center" vertic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64" fillId="7" borderId="34" xfId="0" applyNumberFormat="1" applyFont="1" applyFill="1" applyBorder="1" applyAlignment="1" applyProtection="1">
      <alignment horizontal="center" vertical="center"/>
    </xf>
    <xf numFmtId="0" fontId="64" fillId="7" borderId="35" xfId="0" applyNumberFormat="1" applyFont="1" applyFill="1" applyBorder="1" applyAlignment="1" applyProtection="1">
      <alignment horizontal="center" vertical="center"/>
    </xf>
    <xf numFmtId="0" fontId="64" fillId="7" borderId="55" xfId="0" applyNumberFormat="1" applyFont="1" applyFill="1" applyBorder="1" applyAlignment="1" applyProtection="1">
      <alignment horizontal="center" vertical="center"/>
    </xf>
    <xf numFmtId="0" fontId="24" fillId="7" borderId="19" xfId="0" applyNumberFormat="1" applyFont="1" applyFill="1" applyBorder="1" applyAlignment="1" applyProtection="1">
      <alignment horizontal="center" vertical="center"/>
    </xf>
    <xf numFmtId="0" fontId="64" fillId="0" borderId="54" xfId="0" applyNumberFormat="1" applyFont="1" applyFill="1" applyBorder="1" applyAlignment="1" applyProtection="1">
      <alignment horizontal="center" vertical="center"/>
    </xf>
    <xf numFmtId="0" fontId="64" fillId="0" borderId="35" xfId="0" applyNumberFormat="1" applyFont="1" applyFill="1" applyBorder="1" applyAlignment="1" applyProtection="1">
      <alignment horizontal="center" vertical="center"/>
    </xf>
    <xf numFmtId="0" fontId="64" fillId="0" borderId="55" xfId="0" applyNumberFormat="1" applyFont="1" applyFill="1" applyBorder="1" applyAlignment="1" applyProtection="1">
      <alignment horizontal="center" vertical="center"/>
    </xf>
    <xf numFmtId="0" fontId="64" fillId="7" borderId="54" xfId="0" applyNumberFormat="1" applyFont="1" applyFill="1" applyBorder="1" applyAlignment="1" applyProtection="1">
      <alignment horizontal="center" vertical="center"/>
    </xf>
    <xf numFmtId="0" fontId="24" fillId="3" borderId="0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66" fillId="7" borderId="19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/>
    </xf>
    <xf numFmtId="0" fontId="64" fillId="3" borderId="0" xfId="0" applyFont="1" applyFill="1" applyBorder="1" applyAlignment="1">
      <alignment horizontal="center"/>
    </xf>
    <xf numFmtId="0" fontId="67" fillId="7" borderId="0" xfId="0" applyFont="1" applyFill="1" applyBorder="1" applyAlignment="1">
      <alignment horizontal="center" vertical="center" wrapText="1"/>
    </xf>
    <xf numFmtId="0" fontId="64" fillId="3" borderId="90" xfId="0" applyNumberFormat="1" applyFont="1" applyFill="1" applyBorder="1" applyAlignment="1" applyProtection="1">
      <alignment horizontal="center" vertical="center"/>
    </xf>
    <xf numFmtId="0" fontId="66" fillId="7" borderId="13" xfId="0" applyFont="1" applyFill="1" applyBorder="1" applyAlignment="1">
      <alignment horizontal="center" vertical="center"/>
    </xf>
    <xf numFmtId="0" fontId="66" fillId="7" borderId="16" xfId="0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 vertical="center"/>
    </xf>
    <xf numFmtId="0" fontId="72" fillId="0" borderId="17" xfId="0" applyNumberFormat="1" applyFont="1" applyFill="1" applyBorder="1" applyAlignment="1" applyProtection="1">
      <alignment horizontal="center" vertical="center"/>
    </xf>
    <xf numFmtId="0" fontId="72" fillId="0" borderId="13" xfId="0" applyNumberFormat="1" applyFont="1" applyFill="1" applyBorder="1" applyAlignment="1" applyProtection="1">
      <alignment horizontal="left" vertical="center"/>
    </xf>
    <xf numFmtId="0" fontId="72" fillId="0" borderId="0" xfId="0" applyNumberFormat="1" applyFont="1" applyFill="1" applyBorder="1" applyAlignment="1" applyProtection="1">
      <alignment horizontal="left" vertical="center"/>
    </xf>
    <xf numFmtId="0" fontId="122" fillId="6" borderId="18" xfId="0" applyNumberFormat="1" applyFont="1" applyFill="1" applyBorder="1" applyAlignment="1" applyProtection="1">
      <alignment horizontal="center" vertical="center" textRotation="255"/>
    </xf>
    <xf numFmtId="0" fontId="118" fillId="6" borderId="13" xfId="0" applyNumberFormat="1" applyFont="1" applyFill="1" applyBorder="1" applyAlignment="1" applyProtection="1">
      <alignment horizontal="center" vertical="center" textRotation="255"/>
    </xf>
    <xf numFmtId="0" fontId="118" fillId="6" borderId="16" xfId="0" applyNumberFormat="1" applyFont="1" applyFill="1" applyBorder="1" applyAlignment="1" applyProtection="1">
      <alignment horizontal="center" vertical="center" textRotation="255"/>
    </xf>
    <xf numFmtId="0" fontId="69" fillId="7" borderId="59" xfId="23" applyNumberFormat="1" applyFont="1" applyFill="1" applyBorder="1" applyAlignment="1" applyProtection="1">
      <alignment horizontal="center" vertical="center"/>
    </xf>
    <xf numFmtId="0" fontId="99" fillId="7" borderId="14" xfId="0" applyFont="1" applyFill="1" applyBorder="1" applyAlignment="1">
      <alignment horizontal="center" vertical="center"/>
    </xf>
    <xf numFmtId="0" fontId="99" fillId="7" borderId="0" xfId="0" applyFont="1" applyFill="1" applyBorder="1" applyAlignment="1">
      <alignment horizontal="center" vertical="center"/>
    </xf>
    <xf numFmtId="0" fontId="95" fillId="7" borderId="0" xfId="0" applyFont="1" applyFill="1" applyBorder="1" applyAlignment="1">
      <alignment horizontal="center" vertical="center"/>
    </xf>
    <xf numFmtId="0" fontId="95" fillId="7" borderId="19" xfId="0" applyFont="1" applyFill="1" applyBorder="1" applyAlignment="1">
      <alignment horizontal="center" vertical="center"/>
    </xf>
    <xf numFmtId="0" fontId="72" fillId="7" borderId="13" xfId="0" applyFont="1" applyFill="1" applyBorder="1" applyAlignment="1">
      <alignment horizontal="center" vertical="center"/>
    </xf>
    <xf numFmtId="0" fontId="72" fillId="0" borderId="16" xfId="0" applyFont="1" applyFill="1" applyBorder="1" applyAlignment="1">
      <alignment horizontal="center" vertical="center"/>
    </xf>
    <xf numFmtId="0" fontId="0" fillId="0" borderId="16" xfId="0" applyNumberFormat="1" applyFill="1" applyBorder="1" applyAlignment="1" applyProtection="1">
      <alignment horizontal="center" vertical="center"/>
    </xf>
    <xf numFmtId="0" fontId="69" fillId="0" borderId="23" xfId="0" applyNumberFormat="1" applyFon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horizontal="center" vertical="center"/>
    </xf>
    <xf numFmtId="0" fontId="92" fillId="6" borderId="14" xfId="0" applyNumberFormat="1" applyFont="1" applyFill="1" applyBorder="1" applyAlignment="1" applyProtection="1">
      <alignment horizontal="center" vertical="center" textRotation="255"/>
    </xf>
    <xf numFmtId="0" fontId="92" fillId="6" borderId="0" xfId="0" applyNumberFormat="1" applyFont="1" applyFill="1" applyBorder="1" applyAlignment="1" applyProtection="1">
      <alignment horizontal="center" vertical="center" textRotation="255"/>
    </xf>
    <xf numFmtId="0" fontId="133" fillId="7" borderId="0" xfId="0" applyNumberFormat="1" applyFont="1" applyFill="1" applyBorder="1" applyAlignment="1" applyProtection="1">
      <alignment horizontal="center" vertical="center"/>
    </xf>
    <xf numFmtId="0" fontId="133" fillId="7" borderId="19" xfId="0" applyNumberFormat="1" applyFont="1" applyFill="1" applyBorder="1" applyAlignment="1" applyProtection="1">
      <alignment horizontal="center" vertical="center"/>
    </xf>
    <xf numFmtId="0" fontId="0" fillId="7" borderId="23" xfId="0" applyNumberFormat="1" applyFill="1" applyBorder="1" applyAlignment="1" applyProtection="1">
      <alignment horizontal="center" vertical="center"/>
    </xf>
    <xf numFmtId="0" fontId="0" fillId="7" borderId="24" xfId="0" applyNumberForma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center" vertical="center"/>
    </xf>
    <xf numFmtId="0" fontId="64" fillId="0" borderId="17" xfId="0" applyNumberFormat="1" applyFont="1" applyFill="1" applyBorder="1" applyAlignment="1" applyProtection="1">
      <alignment horizontal="center" vertical="center"/>
    </xf>
    <xf numFmtId="0" fontId="64" fillId="0" borderId="20" xfId="0" applyNumberFormat="1" applyFont="1" applyFill="1" applyBorder="1" applyAlignment="1" applyProtection="1">
      <alignment horizontal="center" vertical="center"/>
    </xf>
    <xf numFmtId="0" fontId="64" fillId="7" borderId="15" xfId="0" applyNumberFormat="1" applyFont="1" applyFill="1" applyBorder="1" applyAlignment="1" applyProtection="1">
      <alignment horizontal="center" vertical="center"/>
    </xf>
    <xf numFmtId="0" fontId="64" fillId="7" borderId="17" xfId="0" applyNumberFormat="1" applyFont="1" applyFill="1" applyBorder="1" applyAlignment="1" applyProtection="1">
      <alignment horizontal="center" vertical="center"/>
    </xf>
    <xf numFmtId="0" fontId="64" fillId="7" borderId="20" xfId="0" applyNumberFormat="1" applyFont="1" applyFill="1" applyBorder="1" applyAlignment="1" applyProtection="1">
      <alignment horizontal="center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24" fillId="3" borderId="20" xfId="0" applyNumberFormat="1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/>
    </xf>
    <xf numFmtId="0" fontId="64" fillId="0" borderId="19" xfId="0" applyFont="1" applyFill="1" applyBorder="1" applyAlignment="1">
      <alignment horizontal="center" vertical="center"/>
    </xf>
    <xf numFmtId="0" fontId="86" fillId="7" borderId="0" xfId="0" applyFont="1" applyFill="1" applyBorder="1" applyAlignment="1">
      <alignment horizontal="center" vertical="center"/>
    </xf>
    <xf numFmtId="0" fontId="66" fillId="7" borderId="14" xfId="0" applyFont="1" applyFill="1" applyBorder="1" applyAlignment="1">
      <alignment horizontal="center" vertical="center"/>
    </xf>
    <xf numFmtId="0" fontId="64" fillId="7" borderId="22" xfId="0" applyNumberFormat="1" applyFont="1" applyFill="1" applyBorder="1" applyAlignment="1" applyProtection="1">
      <alignment horizontal="center" vertical="center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23" xfId="0" applyNumberFormat="1" applyFont="1" applyFill="1" applyBorder="1" applyAlignment="1" applyProtection="1">
      <alignment horizontal="center" vertical="center"/>
    </xf>
    <xf numFmtId="0" fontId="64" fillId="0" borderId="24" xfId="0" applyNumberFormat="1" applyFont="1" applyFill="1" applyBorder="1" applyAlignment="1" applyProtection="1">
      <alignment horizontal="center" vertical="center"/>
    </xf>
    <xf numFmtId="0" fontId="69" fillId="7" borderId="27" xfId="23" applyNumberFormat="1" applyFont="1" applyFill="1" applyBorder="1" applyAlignment="1" applyProtection="1">
      <alignment horizontal="center" vertical="center"/>
    </xf>
    <xf numFmtId="0" fontId="69" fillId="7" borderId="29" xfId="23" applyNumberFormat="1" applyFont="1" applyFill="1" applyBorder="1" applyAlignment="1" applyProtection="1">
      <alignment horizontal="center" vertical="center"/>
    </xf>
    <xf numFmtId="0" fontId="69" fillId="7" borderId="37" xfId="23" applyNumberFormat="1" applyFont="1" applyFill="1" applyBorder="1" applyAlignment="1" applyProtection="1">
      <alignment horizontal="center" vertical="center"/>
    </xf>
    <xf numFmtId="0" fontId="69" fillId="3" borderId="44" xfId="23" applyNumberFormat="1" applyFont="1" applyFill="1" applyBorder="1" applyAlignment="1" applyProtection="1">
      <alignment horizontal="center" vertical="center"/>
    </xf>
    <xf numFmtId="0" fontId="69" fillId="3" borderId="29" xfId="23" applyNumberFormat="1" applyFont="1" applyFill="1" applyBorder="1" applyAlignment="1" applyProtection="1">
      <alignment horizontal="center" vertical="center"/>
    </xf>
    <xf numFmtId="0" fontId="69" fillId="3" borderId="37" xfId="23" applyNumberFormat="1" applyFont="1" applyFill="1" applyBorder="1" applyAlignment="1" applyProtection="1">
      <alignment horizontal="center" vertical="center"/>
    </xf>
    <xf numFmtId="0" fontId="72" fillId="3" borderId="17" xfId="0" applyNumberFormat="1" applyFont="1" applyFill="1" applyBorder="1" applyAlignment="1" applyProtection="1">
      <alignment horizontal="center" vertical="center"/>
    </xf>
    <xf numFmtId="0" fontId="69" fillId="7" borderId="48" xfId="23" applyNumberFormat="1" applyFont="1" applyFill="1" applyBorder="1" applyAlignment="1" applyProtection="1">
      <alignment horizontal="center" vertical="center"/>
    </xf>
    <xf numFmtId="0" fontId="69" fillId="7" borderId="42" xfId="23" applyNumberFormat="1" applyFont="1" applyFill="1" applyBorder="1" applyAlignment="1" applyProtection="1">
      <alignment horizontal="center" vertical="center"/>
    </xf>
    <xf numFmtId="0" fontId="69" fillId="0" borderId="38" xfId="0" applyNumberFormat="1" applyFont="1" applyFill="1" applyBorder="1" applyAlignment="1" applyProtection="1">
      <alignment horizontal="left"/>
    </xf>
    <xf numFmtId="0" fontId="69" fillId="0" borderId="0" xfId="0" applyNumberFormat="1" applyFont="1" applyFill="1" applyBorder="1" applyAlignment="1" applyProtection="1">
      <alignment horizontal="left"/>
    </xf>
    <xf numFmtId="0" fontId="72" fillId="3" borderId="16" xfId="0" applyFont="1" applyFill="1" applyBorder="1" applyAlignment="1">
      <alignment horizontal="left" vertical="center"/>
    </xf>
    <xf numFmtId="0" fontId="72" fillId="7" borderId="18" xfId="0" applyFont="1" applyFill="1" applyBorder="1" applyAlignment="1">
      <alignment horizontal="center" vertical="center"/>
    </xf>
    <xf numFmtId="0" fontId="69" fillId="3" borderId="0" xfId="0" applyFont="1" applyFill="1" applyBorder="1" applyAlignment="1">
      <alignment horizontal="center" vertical="center"/>
    </xf>
    <xf numFmtId="0" fontId="69" fillId="3" borderId="0" xfId="0" applyFont="1" applyFill="1" applyBorder="1" applyAlignment="1">
      <alignment horizontal="center" vertical="center" wrapText="1"/>
    </xf>
    <xf numFmtId="0" fontId="123" fillId="6" borderId="57" xfId="0" applyNumberFormat="1" applyFont="1" applyFill="1" applyBorder="1" applyAlignment="1" applyProtection="1">
      <alignment horizontal="center" vertical="center" textRotation="255"/>
    </xf>
    <xf numFmtId="0" fontId="123" fillId="6" borderId="23" xfId="0" applyNumberFormat="1" applyFont="1" applyFill="1" applyBorder="1" applyAlignment="1" applyProtection="1">
      <alignment horizontal="center" vertical="center" textRotation="255"/>
    </xf>
    <xf numFmtId="0" fontId="123" fillId="6" borderId="58" xfId="0" applyNumberFormat="1" applyFont="1" applyFill="1" applyBorder="1" applyAlignment="1" applyProtection="1">
      <alignment horizontal="center" vertical="center" textRotation="255"/>
    </xf>
    <xf numFmtId="0" fontId="72" fillId="3" borderId="16" xfId="0" applyFont="1" applyFill="1" applyBorder="1" applyAlignment="1">
      <alignment horizontal="center" vertical="center"/>
    </xf>
    <xf numFmtId="0" fontId="64" fillId="0" borderId="41" xfId="0" applyNumberFormat="1" applyFont="1" applyFill="1" applyBorder="1" applyAlignment="1" applyProtection="1">
      <alignment horizontal="center" vertical="center"/>
    </xf>
    <xf numFmtId="0" fontId="64" fillId="0" borderId="43" xfId="0" applyNumberFormat="1" applyFont="1" applyFill="1" applyBorder="1" applyAlignment="1" applyProtection="1">
      <alignment horizontal="center" vertical="center"/>
    </xf>
    <xf numFmtId="0" fontId="64" fillId="0" borderId="42" xfId="0" applyNumberFormat="1" applyFont="1" applyFill="1" applyBorder="1" applyAlignment="1" applyProtection="1">
      <alignment horizontal="center" vertical="center"/>
    </xf>
    <xf numFmtId="0" fontId="86" fillId="7" borderId="14" xfId="0" applyFont="1" applyFill="1" applyBorder="1" applyAlignment="1">
      <alignment horizontal="center" vertical="center" wrapText="1"/>
    </xf>
    <xf numFmtId="0" fontId="86" fillId="7" borderId="0" xfId="0" applyFont="1" applyFill="1" applyBorder="1" applyAlignment="1">
      <alignment horizontal="center" vertical="center" wrapText="1"/>
    </xf>
    <xf numFmtId="0" fontId="86" fillId="7" borderId="19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0" fontId="89" fillId="0" borderId="19" xfId="0" applyFont="1" applyFill="1" applyBorder="1" applyAlignment="1">
      <alignment horizontal="center" vertical="center" wrapText="1"/>
    </xf>
    <xf numFmtId="0" fontId="84" fillId="7" borderId="15" xfId="0" applyNumberFormat="1" applyFont="1" applyFill="1" applyBorder="1" applyAlignment="1" applyProtection="1">
      <alignment horizontal="center" vertic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98" fillId="0" borderId="0" xfId="0" applyFont="1" applyFill="1" applyBorder="1" applyAlignment="1">
      <alignment horizontal="center" vertical="center"/>
    </xf>
    <xf numFmtId="0" fontId="64" fillId="0" borderId="13" xfId="0" applyNumberFormat="1" applyFont="1" applyFill="1" applyBorder="1" applyAlignment="1" applyProtection="1">
      <alignment horizontal="left" vertical="center"/>
    </xf>
    <xf numFmtId="0" fontId="64" fillId="0" borderId="14" xfId="0" applyNumberFormat="1" applyFont="1" applyFill="1" applyBorder="1" applyAlignment="1" applyProtection="1">
      <alignment horizontal="left" vertical="center"/>
    </xf>
    <xf numFmtId="0" fontId="64" fillId="0" borderId="0" xfId="0" applyNumberFormat="1" applyFont="1" applyFill="1" applyBorder="1" applyAlignment="1" applyProtection="1">
      <alignment horizontal="left" vertical="center"/>
    </xf>
    <xf numFmtId="0" fontId="95" fillId="7" borderId="14" xfId="0" applyFont="1" applyFill="1" applyBorder="1" applyAlignment="1">
      <alignment horizontal="center" vertical="center"/>
    </xf>
    <xf numFmtId="0" fontId="98" fillId="7" borderId="0" xfId="0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6" fillId="7" borderId="14" xfId="0" applyFont="1" applyFill="1" applyBorder="1" applyAlignment="1">
      <alignment horizontal="center" vertical="center" wrapText="1"/>
    </xf>
    <xf numFmtId="0" fontId="66" fillId="7" borderId="0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6" fillId="0" borderId="19" xfId="0" applyFont="1" applyFill="1" applyBorder="1" applyAlignment="1">
      <alignment horizontal="center" vertical="center" wrapText="1"/>
    </xf>
    <xf numFmtId="0" fontId="89" fillId="0" borderId="13" xfId="0" applyFont="1" applyFill="1" applyBorder="1" applyAlignment="1">
      <alignment horizontal="center" vertical="center" wrapText="1"/>
    </xf>
    <xf numFmtId="0" fontId="89" fillId="0" borderId="16" xfId="0" applyFont="1" applyFill="1" applyBorder="1" applyAlignment="1">
      <alignment horizontal="center" vertical="center" wrapText="1"/>
    </xf>
    <xf numFmtId="0" fontId="89" fillId="0" borderId="18" xfId="0" applyFont="1" applyFill="1" applyBorder="1" applyAlignment="1">
      <alignment horizontal="center" vertical="center" wrapText="1"/>
    </xf>
    <xf numFmtId="0" fontId="66" fillId="7" borderId="19" xfId="0" applyFont="1" applyFill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center"/>
    </xf>
    <xf numFmtId="0" fontId="99" fillId="0" borderId="19" xfId="0" applyFont="1" applyFill="1" applyBorder="1" applyAlignment="1">
      <alignment horizontal="center"/>
    </xf>
    <xf numFmtId="0" fontId="72" fillId="7" borderId="0" xfId="0" applyFont="1" applyFill="1" applyBorder="1" applyAlignment="1">
      <alignment horizontal="center"/>
    </xf>
    <xf numFmtId="0" fontId="72" fillId="7" borderId="0" xfId="0" applyNumberFormat="1" applyFont="1" applyFill="1" applyBorder="1" applyAlignment="1" applyProtection="1">
      <alignment horizontal="center" vertical="center"/>
    </xf>
    <xf numFmtId="0" fontId="123" fillId="6" borderId="22" xfId="0" applyNumberFormat="1" applyFont="1" applyFill="1" applyBorder="1" applyAlignment="1" applyProtection="1">
      <alignment horizontal="center" vertical="center" textRotation="255" wrapText="1"/>
    </xf>
    <xf numFmtId="0" fontId="123" fillId="6" borderId="23" xfId="0" applyNumberFormat="1" applyFont="1" applyFill="1" applyBorder="1" applyAlignment="1" applyProtection="1">
      <alignment horizontal="center" vertical="center" textRotation="255" wrapText="1"/>
    </xf>
    <xf numFmtId="0" fontId="123" fillId="6" borderId="24" xfId="0" applyNumberFormat="1" applyFont="1" applyFill="1" applyBorder="1" applyAlignment="1" applyProtection="1">
      <alignment horizontal="center" vertical="center" textRotation="255" wrapText="1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69" fillId="0" borderId="22" xfId="0" applyNumberFormat="1" applyFont="1" applyFill="1" applyBorder="1" applyAlignment="1" applyProtection="1">
      <alignment horizontal="center" vertical="center"/>
    </xf>
    <xf numFmtId="0" fontId="72" fillId="7" borderId="14" xfId="0" applyNumberFormat="1" applyFont="1" applyFill="1" applyBorder="1" applyAlignment="1" applyProtection="1">
      <alignment horizontal="center" vertical="center"/>
    </xf>
    <xf numFmtId="0" fontId="72" fillId="7" borderId="23" xfId="0" applyFont="1" applyFill="1" applyBorder="1" applyAlignment="1">
      <alignment horizontal="center" vertical="center"/>
    </xf>
    <xf numFmtId="0" fontId="72" fillId="7" borderId="24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 wrapText="1"/>
    </xf>
    <xf numFmtId="0" fontId="72" fillId="0" borderId="22" xfId="0" applyFont="1" applyFill="1" applyBorder="1" applyAlignment="1">
      <alignment horizontal="center" vertical="center"/>
    </xf>
    <xf numFmtId="0" fontId="72" fillId="0" borderId="23" xfId="0" applyFont="1" applyFill="1" applyBorder="1" applyAlignment="1">
      <alignment horizontal="center" vertical="center"/>
    </xf>
    <xf numFmtId="0" fontId="72" fillId="0" borderId="24" xfId="0" applyFont="1" applyFill="1" applyBorder="1" applyAlignment="1">
      <alignment horizontal="center" vertical="center"/>
    </xf>
    <xf numFmtId="0" fontId="72" fillId="7" borderId="15" xfId="0" applyFont="1" applyFill="1" applyBorder="1" applyAlignment="1">
      <alignment horizontal="center" vertical="center"/>
    </xf>
    <xf numFmtId="0" fontId="72" fillId="7" borderId="20" xfId="0" applyFont="1" applyFill="1" applyBorder="1" applyAlignment="1">
      <alignment horizontal="center" vertical="center"/>
    </xf>
    <xf numFmtId="0" fontId="69" fillId="7" borderId="14" xfId="0" applyNumberFormat="1" applyFont="1" applyFill="1" applyBorder="1" applyAlignment="1" applyProtection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0" fontId="69" fillId="7" borderId="0" xfId="0" applyNumberFormat="1" applyFont="1" applyFill="1" applyBorder="1" applyAlignment="1" applyProtection="1">
      <alignment horizontal="center" vertical="center" wrapText="1"/>
    </xf>
    <xf numFmtId="0" fontId="69" fillId="7" borderId="59" xfId="0" applyNumberFormat="1" applyFont="1" applyFill="1" applyBorder="1" applyAlignment="1" applyProtection="1">
      <alignment horizontal="center" vertical="center" wrapText="1"/>
    </xf>
    <xf numFmtId="0" fontId="69" fillId="7" borderId="17" xfId="0" applyNumberFormat="1" applyFont="1" applyFill="1" applyBorder="1" applyAlignment="1" applyProtection="1">
      <alignment horizontal="center" vertical="center" wrapText="1"/>
    </xf>
    <xf numFmtId="0" fontId="69" fillId="3" borderId="22" xfId="0" applyNumberFormat="1" applyFont="1" applyFill="1" applyBorder="1" applyAlignment="1" applyProtection="1">
      <alignment horizontal="center" vertical="center"/>
    </xf>
    <xf numFmtId="0" fontId="69" fillId="3" borderId="23" xfId="0" applyNumberFormat="1" applyFont="1" applyFill="1" applyBorder="1" applyAlignment="1" applyProtection="1">
      <alignment horizontal="center" vertical="center"/>
    </xf>
    <xf numFmtId="0" fontId="69" fillId="3" borderId="24" xfId="0" applyNumberFormat="1" applyFont="1" applyFill="1" applyBorder="1" applyAlignment="1" applyProtection="1">
      <alignment horizontal="center" vertical="center"/>
    </xf>
    <xf numFmtId="0" fontId="72" fillId="3" borderId="0" xfId="0" applyNumberFormat="1" applyFont="1" applyFill="1" applyBorder="1" applyAlignment="1" applyProtection="1">
      <alignment horizontal="center" vertical="center" wrapText="1"/>
    </xf>
    <xf numFmtId="0" fontId="122" fillId="6" borderId="14" xfId="0" applyNumberFormat="1" applyFont="1" applyFill="1" applyBorder="1" applyAlignment="1" applyProtection="1">
      <alignment horizontal="center" vertical="center" textRotation="255"/>
    </xf>
    <xf numFmtId="0" fontId="122" fillId="6" borderId="0" xfId="0" applyNumberFormat="1" applyFont="1" applyFill="1" applyBorder="1" applyAlignment="1" applyProtection="1">
      <alignment horizontal="center" vertical="center" textRotation="255"/>
    </xf>
    <xf numFmtId="0" fontId="72" fillId="3" borderId="0" xfId="0" applyFont="1" applyFill="1" applyBorder="1" applyAlignment="1">
      <alignment horizontal="center" vertical="center"/>
    </xf>
    <xf numFmtId="0" fontId="72" fillId="3" borderId="0" xfId="0" applyNumberFormat="1" applyFont="1" applyFill="1" applyBorder="1" applyAlignment="1" applyProtection="1">
      <alignment horizontal="center" vertical="center"/>
    </xf>
    <xf numFmtId="0" fontId="72" fillId="3" borderId="17" xfId="0" applyNumberFormat="1" applyFont="1" applyFill="1" applyBorder="1" applyAlignment="1" applyProtection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64" fillId="3" borderId="15" xfId="0" applyNumberFormat="1" applyFont="1" applyFill="1" applyBorder="1" applyAlignment="1" applyProtection="1">
      <alignment horizontal="center" vertical="center"/>
    </xf>
    <xf numFmtId="0" fontId="64" fillId="3" borderId="17" xfId="0" applyNumberFormat="1" applyFont="1" applyFill="1" applyBorder="1" applyAlignment="1" applyProtection="1">
      <alignment horizontal="center" vertical="center"/>
    </xf>
    <xf numFmtId="0" fontId="24" fillId="0" borderId="20" xfId="0" applyNumberFormat="1" applyFont="1" applyFill="1" applyBorder="1" applyAlignment="1" applyProtection="1">
      <alignment horizontal="center" vertical="center"/>
    </xf>
    <xf numFmtId="0" fontId="64" fillId="0" borderId="16" xfId="0" applyNumberFormat="1" applyFont="1" applyFill="1" applyBorder="1" applyAlignment="1" applyProtection="1">
      <alignment horizontal="left" vertical="center"/>
    </xf>
    <xf numFmtId="0" fontId="66" fillId="0" borderId="0" xfId="0" applyFont="1" applyFill="1" applyBorder="1" applyAlignment="1">
      <alignment horizontal="left" vertical="center" wrapText="1"/>
    </xf>
    <xf numFmtId="0" fontId="66" fillId="0" borderId="19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72" fillId="0" borderId="19" xfId="0" applyFont="1" applyFill="1" applyBorder="1" applyAlignment="1">
      <alignment horizontal="center" vertical="center"/>
    </xf>
    <xf numFmtId="0" fontId="69" fillId="0" borderId="59" xfId="0" applyNumberFormat="1" applyFont="1" applyFill="1" applyBorder="1" applyAlignment="1" applyProtection="1">
      <alignment horizontal="center"/>
    </xf>
    <xf numFmtId="0" fontId="72" fillId="0" borderId="20" xfId="0" applyNumberFormat="1" applyFont="1" applyFill="1" applyBorder="1" applyAlignment="1" applyProtection="1">
      <alignment horizontal="center" vertical="center"/>
    </xf>
    <xf numFmtId="0" fontId="69" fillId="0" borderId="16" xfId="0" applyNumberFormat="1" applyFont="1" applyFill="1" applyBorder="1" applyAlignment="1" applyProtection="1">
      <alignment horizontal="left"/>
    </xf>
    <xf numFmtId="0" fontId="124" fillId="6" borderId="13" xfId="0" applyNumberFormat="1" applyFont="1" applyFill="1" applyBorder="1" applyAlignment="1" applyProtection="1">
      <alignment horizontal="center" vertical="center" textRotation="255"/>
    </xf>
    <xf numFmtId="0" fontId="124" fillId="6" borderId="16" xfId="0" applyNumberFormat="1" applyFont="1" applyFill="1" applyBorder="1" applyAlignment="1" applyProtection="1">
      <alignment horizontal="center" vertical="center" textRotation="255"/>
    </xf>
    <xf numFmtId="0" fontId="123" fillId="6" borderId="13" xfId="0" applyNumberFormat="1" applyFont="1" applyFill="1" applyBorder="1" applyAlignment="1" applyProtection="1">
      <alignment horizontal="center" vertical="center" textRotation="255"/>
    </xf>
    <xf numFmtId="0" fontId="123" fillId="6" borderId="16" xfId="0" applyNumberFormat="1" applyFont="1" applyFill="1" applyBorder="1" applyAlignment="1" applyProtection="1">
      <alignment horizontal="center" vertical="center" textRotation="255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NumberFormat="1" applyFont="1" applyFill="1" applyBorder="1" applyAlignment="1" applyProtection="1">
      <alignment horizontal="center" vertical="center"/>
    </xf>
    <xf numFmtId="0" fontId="69" fillId="0" borderId="19" xfId="0" applyNumberFormat="1" applyFont="1" applyFill="1" applyBorder="1" applyAlignment="1" applyProtection="1">
      <alignment horizontal="center" vertical="center"/>
    </xf>
    <xf numFmtId="0" fontId="69" fillId="0" borderId="39" xfId="0" applyNumberFormat="1" applyFont="1" applyFill="1" applyBorder="1" applyAlignment="1" applyProtection="1">
      <alignment horizontal="left" vertical="top"/>
    </xf>
    <xf numFmtId="0" fontId="69" fillId="0" borderId="0" xfId="0" applyNumberFormat="1" applyFont="1" applyFill="1" applyBorder="1" applyAlignment="1" applyProtection="1">
      <alignment horizontal="left" vertical="top"/>
    </xf>
    <xf numFmtId="0" fontId="72" fillId="7" borderId="43" xfId="0" applyNumberFormat="1" applyFont="1" applyFill="1" applyBorder="1" applyAlignment="1" applyProtection="1">
      <alignment horizontal="center" vertical="center"/>
    </xf>
    <xf numFmtId="0" fontId="69" fillId="7" borderId="31" xfId="23" applyNumberFormat="1" applyFont="1" applyFill="1" applyBorder="1" applyAlignment="1" applyProtection="1">
      <alignment horizontal="center" vertical="center"/>
    </xf>
    <xf numFmtId="0" fontId="122" fillId="6" borderId="21" xfId="0" applyNumberFormat="1" applyFont="1" applyFill="1" applyBorder="1" applyAlignment="1" applyProtection="1">
      <alignment horizontal="center" vertical="center" textRotation="255"/>
    </xf>
    <xf numFmtId="0" fontId="86" fillId="0" borderId="50" xfId="0" applyFont="1" applyFill="1" applyBorder="1" applyAlignment="1">
      <alignment horizontal="center" vertical="center"/>
    </xf>
    <xf numFmtId="0" fontId="72" fillId="7" borderId="50" xfId="0" applyFont="1" applyFill="1" applyBorder="1" applyAlignment="1">
      <alignment horizontal="left" vertical="center"/>
    </xf>
    <xf numFmtId="0" fontId="72" fillId="7" borderId="51" xfId="0" applyFont="1" applyFill="1" applyBorder="1" applyAlignment="1">
      <alignment horizontal="left" vertical="center"/>
    </xf>
    <xf numFmtId="0" fontId="86" fillId="7" borderId="49" xfId="0" applyFont="1" applyFill="1" applyBorder="1" applyAlignment="1">
      <alignment horizontal="center" vertical="center"/>
    </xf>
    <xf numFmtId="0" fontId="86" fillId="7" borderId="5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/>
    </xf>
    <xf numFmtId="0" fontId="69" fillId="7" borderId="3" xfId="0" applyFont="1" applyFill="1" applyBorder="1" applyAlignment="1">
      <alignment horizontal="center"/>
    </xf>
    <xf numFmtId="0" fontId="72" fillId="7" borderId="42" xfId="0" applyNumberFormat="1" applyFont="1" applyFill="1" applyBorder="1" applyAlignment="1" applyProtection="1">
      <alignment horizontal="center" vertical="center"/>
    </xf>
    <xf numFmtId="0" fontId="72" fillId="0" borderId="50" xfId="0" applyFont="1" applyFill="1" applyBorder="1" applyAlignment="1">
      <alignment horizontal="center" vertical="center"/>
    </xf>
    <xf numFmtId="0" fontId="69" fillId="7" borderId="45" xfId="23" applyNumberFormat="1" applyFont="1" applyFill="1" applyBorder="1" applyAlignment="1" applyProtection="1">
      <alignment horizontal="center" vertical="center"/>
    </xf>
    <xf numFmtId="0" fontId="69" fillId="7" borderId="46" xfId="23" applyNumberFormat="1" applyFont="1" applyFill="1" applyBorder="1" applyAlignment="1" applyProtection="1">
      <alignment horizontal="center" vertical="center"/>
    </xf>
    <xf numFmtId="0" fontId="69" fillId="7" borderId="47" xfId="23" applyNumberFormat="1" applyFont="1" applyFill="1" applyBorder="1" applyAlignment="1" applyProtection="1">
      <alignment horizontal="center" vertical="center"/>
    </xf>
    <xf numFmtId="0" fontId="72" fillId="0" borderId="43" xfId="0" applyNumberFormat="1" applyFont="1" applyFill="1" applyBorder="1" applyAlignment="1" applyProtection="1">
      <alignment horizontal="center" vertical="center"/>
    </xf>
    <xf numFmtId="0" fontId="69" fillId="7" borderId="40" xfId="0" applyFont="1" applyFill="1" applyBorder="1" applyAlignment="1">
      <alignment horizontal="center" vertical="center"/>
    </xf>
    <xf numFmtId="0" fontId="69" fillId="7" borderId="52" xfId="23" applyNumberFormat="1" applyFont="1" applyFill="1" applyBorder="1" applyAlignment="1" applyProtection="1">
      <alignment horizontal="center" vertical="center"/>
    </xf>
    <xf numFmtId="0" fontId="72" fillId="7" borderId="41" xfId="0" applyNumberFormat="1" applyFont="1" applyFill="1" applyBorder="1" applyAlignment="1" applyProtection="1">
      <alignment horizontal="center" vertical="center"/>
    </xf>
    <xf numFmtId="0" fontId="69" fillId="0" borderId="45" xfId="23" applyNumberFormat="1" applyFont="1" applyFill="1" applyBorder="1" applyAlignment="1" applyProtection="1">
      <alignment horizontal="center" vertical="center"/>
    </xf>
    <xf numFmtId="0" fontId="69" fillId="0" borderId="46" xfId="23" applyNumberFormat="1" applyFont="1" applyFill="1" applyBorder="1" applyAlignment="1" applyProtection="1">
      <alignment horizontal="center" vertical="center"/>
    </xf>
    <xf numFmtId="0" fontId="69" fillId="0" borderId="53" xfId="23" applyNumberFormat="1" applyFont="1" applyFill="1" applyBorder="1" applyAlignment="1" applyProtection="1">
      <alignment horizontal="center" vertical="center"/>
    </xf>
    <xf numFmtId="0" fontId="69" fillId="0" borderId="44" xfId="23" applyNumberFormat="1" applyFont="1" applyFill="1" applyBorder="1" applyAlignment="1" applyProtection="1">
      <alignment horizontal="center" vertical="center"/>
    </xf>
    <xf numFmtId="0" fontId="69" fillId="0" borderId="29" xfId="23" applyNumberFormat="1" applyFont="1" applyFill="1" applyBorder="1" applyAlignment="1" applyProtection="1">
      <alignment horizontal="center" vertical="center"/>
    </xf>
    <xf numFmtId="0" fontId="69" fillId="0" borderId="37" xfId="23" applyNumberFormat="1" applyFont="1" applyFill="1" applyBorder="1" applyAlignment="1" applyProtection="1">
      <alignment horizontal="center" vertical="center"/>
    </xf>
    <xf numFmtId="0" fontId="84" fillId="7" borderId="0" xfId="0" applyFont="1" applyFill="1" applyBorder="1" applyAlignment="1">
      <alignment horizontal="center"/>
    </xf>
    <xf numFmtId="0" fontId="84" fillId="3" borderId="17" xfId="0" applyNumberFormat="1" applyFont="1" applyFill="1" applyBorder="1" applyAlignment="1" applyProtection="1">
      <alignment horizontal="center" vertical="center"/>
    </xf>
    <xf numFmtId="0" fontId="84" fillId="0" borderId="15" xfId="0" applyNumberFormat="1" applyFont="1" applyFill="1" applyBorder="1" applyAlignment="1" applyProtection="1">
      <alignment horizontal="center" vertical="center"/>
    </xf>
    <xf numFmtId="0" fontId="84" fillId="0" borderId="17" xfId="0" applyNumberFormat="1" applyFont="1" applyFill="1" applyBorder="1" applyAlignment="1" applyProtection="1">
      <alignment horizontal="center" vertical="center"/>
    </xf>
    <xf numFmtId="0" fontId="84" fillId="0" borderId="20" xfId="0" applyNumberFormat="1" applyFont="1" applyFill="1" applyBorder="1" applyAlignment="1" applyProtection="1">
      <alignment horizontal="center" vertical="center"/>
    </xf>
    <xf numFmtId="0" fontId="84" fillId="7" borderId="20" xfId="0" applyNumberFormat="1" applyFont="1" applyFill="1" applyBorder="1" applyAlignment="1" applyProtection="1">
      <alignment horizontal="center" vertical="center"/>
    </xf>
    <xf numFmtId="0" fontId="67" fillId="7" borderId="0" xfId="23" applyFont="1" applyFill="1" applyBorder="1" applyAlignment="1">
      <alignment horizontal="center" vertical="center" wrapText="1"/>
    </xf>
    <xf numFmtId="0" fontId="84" fillId="7" borderId="0" xfId="23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/>
    </xf>
    <xf numFmtId="0" fontId="84" fillId="7" borderId="22" xfId="0" applyNumberFormat="1" applyFont="1" applyFill="1" applyBorder="1" applyAlignment="1" applyProtection="1">
      <alignment horizontal="center" vertical="center"/>
    </xf>
    <xf numFmtId="0" fontId="84" fillId="7" borderId="23" xfId="0" applyNumberFormat="1" applyFont="1" applyFill="1" applyBorder="1" applyAlignment="1" applyProtection="1">
      <alignment horizontal="center" vertical="center"/>
    </xf>
    <xf numFmtId="0" fontId="84" fillId="7" borderId="24" xfId="0" applyNumberFormat="1" applyFont="1" applyFill="1" applyBorder="1" applyAlignment="1" applyProtection="1">
      <alignment horizontal="center" vertical="center"/>
    </xf>
    <xf numFmtId="0" fontId="67" fillId="7" borderId="0" xfId="23" applyFont="1" applyFill="1" applyBorder="1" applyAlignment="1">
      <alignment horizontal="center" vertical="center"/>
    </xf>
    <xf numFmtId="0" fontId="84" fillId="7" borderId="0" xfId="23" applyFont="1" applyFill="1" applyBorder="1" applyAlignment="1">
      <alignment horizontal="center" wrapText="1"/>
    </xf>
    <xf numFmtId="0" fontId="84" fillId="7" borderId="0" xfId="23" applyFont="1" applyFill="1" applyBorder="1" applyAlignment="1">
      <alignment horizontal="center" vertical="center"/>
    </xf>
    <xf numFmtId="0" fontId="67" fillId="0" borderId="0" xfId="23" applyFont="1" applyFill="1" applyBorder="1" applyAlignment="1">
      <alignment horizontal="center" vertical="center" wrapText="1"/>
    </xf>
    <xf numFmtId="0" fontId="24" fillId="0" borderId="0" xfId="23" applyFont="1" applyFill="1" applyBorder="1" applyAlignment="1">
      <alignment horizontal="center" wrapText="1"/>
    </xf>
    <xf numFmtId="0" fontId="84" fillId="0" borderId="0" xfId="23" applyFont="1" applyFill="1" applyBorder="1" applyAlignment="1">
      <alignment horizontal="center" vertical="center"/>
    </xf>
    <xf numFmtId="0" fontId="67" fillId="0" borderId="0" xfId="23" applyFont="1" applyFill="1" applyBorder="1" applyAlignment="1">
      <alignment horizontal="center" vertical="center"/>
    </xf>
    <xf numFmtId="0" fontId="111" fillId="6" borderId="34" xfId="0" applyNumberFormat="1" applyFont="1" applyFill="1" applyBorder="1" applyAlignment="1" applyProtection="1">
      <alignment horizontal="center" vertical="center" textRotation="255"/>
    </xf>
    <xf numFmtId="0" fontId="111" fillId="6" borderId="35" xfId="0" applyNumberFormat="1" applyFont="1" applyFill="1" applyBorder="1" applyAlignment="1" applyProtection="1">
      <alignment horizontal="center" vertical="center" textRotation="255"/>
    </xf>
    <xf numFmtId="0" fontId="72" fillId="7" borderId="28" xfId="0" applyFont="1" applyFill="1" applyBorder="1" applyAlignment="1">
      <alignment horizontal="left" vertical="center"/>
    </xf>
    <xf numFmtId="0" fontId="72" fillId="7" borderId="30" xfId="0" applyFont="1" applyFill="1" applyBorder="1" applyAlignment="1">
      <alignment horizontal="left" vertical="center"/>
    </xf>
    <xf numFmtId="0" fontId="72" fillId="0" borderId="26" xfId="0" applyFont="1" applyFill="1" applyBorder="1" applyAlignment="1">
      <alignment horizontal="left" vertical="center"/>
    </xf>
    <xf numFmtId="0" fontId="72" fillId="0" borderId="28" xfId="0" applyFont="1" applyFill="1" applyBorder="1" applyAlignment="1">
      <alignment horizontal="left" vertical="center"/>
    </xf>
    <xf numFmtId="0" fontId="72" fillId="0" borderId="30" xfId="0" applyFont="1" applyFill="1" applyBorder="1" applyAlignment="1">
      <alignment horizontal="left" vertical="center"/>
    </xf>
    <xf numFmtId="0" fontId="140" fillId="3" borderId="0" xfId="0" applyNumberFormat="1" applyFont="1" applyFill="1" applyBorder="1" applyAlignment="1" applyProtection="1">
      <alignment vertical="center" wrapText="1"/>
    </xf>
    <xf numFmtId="0" fontId="137" fillId="11" borderId="63" xfId="0" applyNumberFormat="1" applyFont="1" applyFill="1" applyBorder="1" applyAlignment="1" applyProtection="1">
      <alignment horizontal="center" vertical="center" wrapText="1"/>
    </xf>
    <xf numFmtId="0" fontId="137" fillId="11" borderId="64" xfId="0" applyNumberFormat="1" applyFont="1" applyFill="1" applyBorder="1" applyAlignment="1" applyProtection="1">
      <alignment horizontal="center" vertical="center" wrapText="1"/>
    </xf>
    <xf numFmtId="0" fontId="137" fillId="11" borderId="65" xfId="0" applyNumberFormat="1" applyFont="1" applyFill="1" applyBorder="1" applyAlignment="1" applyProtection="1">
      <alignment horizontal="center" vertical="center" wrapText="1"/>
    </xf>
    <xf numFmtId="0" fontId="137" fillId="3" borderId="63" xfId="0" applyNumberFormat="1" applyFont="1" applyFill="1" applyBorder="1" applyAlignment="1" applyProtection="1">
      <alignment horizontal="center" vertical="center" wrapText="1"/>
    </xf>
    <xf numFmtId="0" fontId="137" fillId="3" borderId="64" xfId="0" applyNumberFormat="1" applyFont="1" applyFill="1" applyBorder="1" applyAlignment="1" applyProtection="1">
      <alignment horizontal="center" vertical="center" wrapText="1"/>
    </xf>
    <xf numFmtId="0" fontId="137" fillId="3" borderId="65" xfId="0" applyNumberFormat="1" applyFont="1" applyFill="1" applyBorder="1" applyAlignment="1" applyProtection="1">
      <alignment horizontal="center" vertical="center" wrapText="1"/>
    </xf>
    <xf numFmtId="0" fontId="139" fillId="11" borderId="63" xfId="0" applyNumberFormat="1" applyFont="1" applyFill="1" applyBorder="1" applyAlignment="1" applyProtection="1">
      <alignment horizontal="center" vertical="center" wrapText="1"/>
    </xf>
    <xf numFmtId="0" fontId="139" fillId="11" borderId="64" xfId="0" applyNumberFormat="1" applyFont="1" applyFill="1" applyBorder="1" applyAlignment="1" applyProtection="1">
      <alignment horizontal="center" vertical="center" wrapText="1"/>
    </xf>
    <xf numFmtId="0" fontId="139" fillId="11" borderId="65" xfId="0" applyNumberFormat="1" applyFont="1" applyFill="1" applyBorder="1" applyAlignment="1" applyProtection="1">
      <alignment horizontal="center" vertical="center" wrapText="1"/>
    </xf>
    <xf numFmtId="0" fontId="143" fillId="6" borderId="63" xfId="0" applyNumberFormat="1" applyFont="1" applyFill="1" applyBorder="1" applyAlignment="1" applyProtection="1">
      <alignment horizontal="center" vertical="center" textRotation="255" wrapText="1"/>
    </xf>
    <xf numFmtId="0" fontId="143" fillId="6" borderId="64" xfId="0" applyNumberFormat="1" applyFont="1" applyFill="1" applyBorder="1" applyAlignment="1" applyProtection="1">
      <alignment horizontal="center" vertical="center" textRotation="255" wrapText="1"/>
    </xf>
    <xf numFmtId="0" fontId="143" fillId="6" borderId="65" xfId="0" applyNumberFormat="1" applyFont="1" applyFill="1" applyBorder="1" applyAlignment="1" applyProtection="1">
      <alignment horizontal="center" vertical="center" textRotation="255" wrapText="1"/>
    </xf>
    <xf numFmtId="0" fontId="139" fillId="3" borderId="0" xfId="0" applyNumberFormat="1" applyFont="1" applyFill="1" applyBorder="1" applyAlignment="1" applyProtection="1">
      <alignment horizontal="center" vertical="center" wrapText="1"/>
    </xf>
    <xf numFmtId="0" fontId="137" fillId="3" borderId="87" xfId="0" applyNumberFormat="1" applyFont="1" applyFill="1" applyBorder="1" applyAlignment="1" applyProtection="1">
      <alignment horizontal="center" vertical="center" wrapText="1"/>
    </xf>
    <xf numFmtId="0" fontId="139" fillId="3" borderId="64" xfId="0" applyNumberFormat="1" applyFont="1" applyFill="1" applyBorder="1" applyAlignment="1" applyProtection="1">
      <alignment horizontal="center" vertical="center" wrapText="1"/>
    </xf>
    <xf numFmtId="0" fontId="139" fillId="3" borderId="65" xfId="0" applyNumberFormat="1" applyFont="1" applyFill="1" applyBorder="1" applyAlignment="1" applyProtection="1">
      <alignment horizontal="center" vertical="center" wrapText="1"/>
    </xf>
    <xf numFmtId="0" fontId="139" fillId="3" borderId="63" xfId="0" applyNumberFormat="1" applyFont="1" applyFill="1" applyBorder="1" applyAlignment="1" applyProtection="1">
      <alignment horizontal="center" vertical="center" wrapText="1"/>
    </xf>
    <xf numFmtId="0" fontId="139" fillId="3" borderId="87" xfId="0" applyNumberFormat="1" applyFont="1" applyFill="1" applyBorder="1" applyAlignment="1" applyProtection="1">
      <alignment horizontal="center" vertical="center" wrapText="1"/>
    </xf>
    <xf numFmtId="0" fontId="0" fillId="4" borderId="72" xfId="0" applyNumberFormat="1" applyFill="1" applyBorder="1" applyAlignment="1" applyProtection="1">
      <alignment horizontal="center" vertical="center"/>
    </xf>
    <xf numFmtId="0" fontId="0" fillId="4" borderId="73" xfId="0" applyNumberFormat="1" applyFill="1" applyBorder="1" applyAlignment="1" applyProtection="1">
      <alignment horizontal="center" vertical="center"/>
    </xf>
    <xf numFmtId="0" fontId="137" fillId="12" borderId="71" xfId="0" applyNumberFormat="1" applyFont="1" applyFill="1" applyBorder="1" applyAlignment="1" applyProtection="1">
      <alignment horizontal="center" vertical="center" wrapText="1"/>
    </xf>
    <xf numFmtId="0" fontId="76" fillId="12" borderId="71" xfId="0" applyNumberFormat="1" applyFont="1" applyFill="1" applyBorder="1" applyAlignment="1" applyProtection="1">
      <alignment horizontal="center" vertical="center" wrapText="1"/>
    </xf>
    <xf numFmtId="0" fontId="76" fillId="12" borderId="74" xfId="0" applyNumberFormat="1" applyFont="1" applyFill="1" applyBorder="1" applyAlignment="1" applyProtection="1">
      <alignment horizontal="center" vertical="center" wrapText="1"/>
    </xf>
    <xf numFmtId="0" fontId="76" fillId="12" borderId="75" xfId="0" applyNumberFormat="1" applyFont="1" applyFill="1" applyBorder="1" applyAlignment="1" applyProtection="1">
      <alignment horizontal="center" vertical="center" wrapText="1"/>
    </xf>
    <xf numFmtId="0" fontId="76" fillId="12" borderId="76" xfId="0" applyNumberFormat="1" applyFont="1" applyFill="1" applyBorder="1" applyAlignment="1" applyProtection="1">
      <alignment horizontal="center" vertical="center" wrapText="1"/>
    </xf>
    <xf numFmtId="0" fontId="137" fillId="12" borderId="74" xfId="0" applyNumberFormat="1" applyFont="1" applyFill="1" applyBorder="1" applyAlignment="1" applyProtection="1">
      <alignment horizontal="center" vertical="center" wrapText="1"/>
    </xf>
    <xf numFmtId="0" fontId="137" fillId="12" borderId="75" xfId="0" applyNumberFormat="1" applyFont="1" applyFill="1" applyBorder="1" applyAlignment="1" applyProtection="1">
      <alignment horizontal="center" vertical="center" wrapText="1"/>
    </xf>
    <xf numFmtId="0" fontId="137" fillId="12" borderId="76" xfId="0" applyNumberFormat="1" applyFont="1" applyFill="1" applyBorder="1" applyAlignment="1" applyProtection="1">
      <alignment horizontal="center" vertical="center" wrapText="1"/>
    </xf>
    <xf numFmtId="0" fontId="138" fillId="6" borderId="71" xfId="0" applyNumberFormat="1" applyFont="1" applyFill="1" applyBorder="1" applyAlignment="1" applyProtection="1">
      <alignment horizontal="center" vertical="center" wrapText="1"/>
    </xf>
    <xf numFmtId="0" fontId="139" fillId="12" borderId="71" xfId="0" applyNumberFormat="1" applyFont="1" applyFill="1" applyBorder="1" applyAlignment="1" applyProtection="1">
      <alignment horizontal="center" vertical="center" wrapText="1"/>
    </xf>
    <xf numFmtId="0" fontId="144" fillId="6" borderId="82" xfId="0" applyNumberFormat="1" applyFont="1" applyFill="1" applyBorder="1" applyAlignment="1" applyProtection="1">
      <alignment horizontal="center" vertical="center" textRotation="255" wrapText="1"/>
    </xf>
    <xf numFmtId="0" fontId="144" fillId="6" borderId="62" xfId="0" applyNumberFormat="1" applyFont="1" applyFill="1" applyBorder="1" applyAlignment="1" applyProtection="1">
      <alignment horizontal="center" vertical="center" textRotation="255" wrapText="1"/>
    </xf>
    <xf numFmtId="0" fontId="144" fillId="6" borderId="77" xfId="0" applyNumberFormat="1" applyFont="1" applyFill="1" applyBorder="1" applyAlignment="1" applyProtection="1">
      <alignment horizontal="center" vertical="center" textRotation="255" wrapText="1"/>
    </xf>
    <xf numFmtId="0" fontId="139" fillId="11" borderId="83" xfId="0" applyNumberFormat="1" applyFont="1" applyFill="1" applyBorder="1" applyAlignment="1" applyProtection="1">
      <alignment horizontal="center" vertical="center" wrapText="1"/>
    </xf>
    <xf numFmtId="0" fontId="139" fillId="11" borderId="0" xfId="0" applyNumberFormat="1" applyFont="1" applyFill="1" applyBorder="1" applyAlignment="1" applyProtection="1">
      <alignment horizontal="center" vertical="center" wrapText="1"/>
    </xf>
    <xf numFmtId="0" fontId="139" fillId="11" borderId="78" xfId="0" applyNumberFormat="1" applyFont="1" applyFill="1" applyBorder="1" applyAlignment="1" applyProtection="1">
      <alignment horizontal="center" vertical="center" wrapText="1"/>
    </xf>
    <xf numFmtId="0" fontId="137" fillId="11" borderId="83" xfId="0" applyNumberFormat="1" applyFont="1" applyFill="1" applyBorder="1" applyAlignment="1" applyProtection="1">
      <alignment horizontal="center" vertical="center" wrapText="1"/>
    </xf>
    <xf numFmtId="0" fontId="137" fillId="11" borderId="0" xfId="0" applyNumberFormat="1" applyFont="1" applyFill="1" applyBorder="1" applyAlignment="1" applyProtection="1">
      <alignment horizontal="center" vertical="center" wrapText="1"/>
    </xf>
    <xf numFmtId="0" fontId="137" fillId="11" borderId="78" xfId="0" applyNumberFormat="1" applyFont="1" applyFill="1" applyBorder="1" applyAlignment="1" applyProtection="1">
      <alignment horizontal="center" vertical="center" wrapText="1"/>
    </xf>
    <xf numFmtId="0" fontId="137" fillId="11" borderId="84" xfId="0" applyNumberFormat="1" applyFont="1" applyFill="1" applyBorder="1" applyAlignment="1" applyProtection="1">
      <alignment horizontal="center" vertical="center" wrapText="1"/>
    </xf>
    <xf numFmtId="0" fontId="137" fillId="11" borderId="80" xfId="0" applyNumberFormat="1" applyFont="1" applyFill="1" applyBorder="1" applyAlignment="1" applyProtection="1">
      <alignment horizontal="center" vertical="center" wrapText="1"/>
    </xf>
    <xf numFmtId="0" fontId="137" fillId="11" borderId="79" xfId="0" applyNumberFormat="1" applyFont="1" applyFill="1" applyBorder="1" applyAlignment="1" applyProtection="1">
      <alignment horizontal="center" vertical="center" wrapText="1"/>
    </xf>
    <xf numFmtId="0" fontId="137" fillId="11" borderId="85" xfId="0" applyNumberFormat="1" applyFont="1" applyFill="1" applyBorder="1" applyAlignment="1" applyProtection="1">
      <alignment horizontal="center" vertical="center" wrapText="1"/>
    </xf>
    <xf numFmtId="0" fontId="137" fillId="11" borderId="81" xfId="0" applyNumberFormat="1" applyFont="1" applyFill="1" applyBorder="1" applyAlignment="1" applyProtection="1">
      <alignment horizontal="center" vertical="center" wrapText="1"/>
    </xf>
    <xf numFmtId="0" fontId="137" fillId="11" borderId="86" xfId="0" applyNumberFormat="1" applyFont="1" applyFill="1" applyBorder="1" applyAlignment="1" applyProtection="1">
      <alignment horizontal="center" vertical="center" wrapText="1"/>
    </xf>
    <xf numFmtId="0" fontId="137" fillId="12" borderId="0" xfId="0" applyNumberFormat="1" applyFont="1" applyFill="1" applyBorder="1" applyAlignment="1" applyProtection="1">
      <alignment horizontal="center" vertical="center" wrapText="1"/>
    </xf>
    <xf numFmtId="0" fontId="137" fillId="12" borderId="80" xfId="0" applyNumberFormat="1" applyFont="1" applyFill="1" applyBorder="1" applyAlignment="1" applyProtection="1">
      <alignment horizontal="center" vertical="center" wrapText="1"/>
    </xf>
  </cellXfs>
  <cellStyles count="180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  <cellStyle name="Normal 10" xfId="35"/>
    <cellStyle name="Normal 10 2" xfId="48"/>
    <cellStyle name="Normal 10_REPORTE DE VENTAS ADACH MAYO 2015" xfId="132"/>
    <cellStyle name="Normal 11" xfId="36"/>
    <cellStyle name="Normal 11 2" xfId="49"/>
    <cellStyle name="Normal 11 2 2" xfId="66"/>
    <cellStyle name="Normal 11 2 2 2" xfId="99"/>
    <cellStyle name="Normal 11 2 3" xfId="83"/>
    <cellStyle name="Normal 11 2 4" xfId="101"/>
    <cellStyle name="Normal 11 2 5" xfId="117"/>
    <cellStyle name="Normal 11 2 6" xfId="134"/>
    <cellStyle name="Normal 11 2 7" xfId="176"/>
    <cellStyle name="Normal 11 3" xfId="58"/>
    <cellStyle name="Normal 11 3 2" xfId="91"/>
    <cellStyle name="Normal 11 4" xfId="75"/>
    <cellStyle name="Normal 11 5" xfId="100"/>
    <cellStyle name="Normal 11 6" xfId="116"/>
    <cellStyle name="Normal 11 7" xfId="133"/>
    <cellStyle name="Normal 11 8" xfId="168"/>
    <cellStyle name="Normal 11_REPORTE DE VENTAS ADACH MAYO 2015" xfId="135"/>
    <cellStyle name="Normal 12" xfId="67"/>
    <cellStyle name="Normal 13" xfId="177"/>
    <cellStyle name="Normal 14" xfId="179"/>
    <cellStyle name="Normal 15" xfId="178"/>
    <cellStyle name="Normal 2" xfId="23"/>
    <cellStyle name="Normal 2 2" xfId="26"/>
    <cellStyle name="Normal 2 2 2" xfId="40"/>
    <cellStyle name="Normal 2 2_REPORTE DE VENTAS ADACH MAYO 2015" xfId="136"/>
    <cellStyle name="Normal 2 3" xfId="27"/>
    <cellStyle name="Normal 2 4" xfId="33"/>
    <cellStyle name="Normal 2 4 2" xfId="46"/>
    <cellStyle name="Normal 2 4_REPORTE DE VENTAS ADACH MAYO 2015" xfId="137"/>
    <cellStyle name="Normal 2 5" xfId="37"/>
    <cellStyle name="Normal 2 5 2" xfId="50"/>
    <cellStyle name="Normal 2 5_REPORTE DE VENTAS ADACH MAYO 2015" xfId="138"/>
    <cellStyle name="Normal 2_REPORTE DE VENTAS ADACH MAYO 2015" xfId="139"/>
    <cellStyle name="Normal 3" xfId="25"/>
    <cellStyle name="Normal 3 2" xfId="39"/>
    <cellStyle name="Normal 3 2 2" xfId="59"/>
    <cellStyle name="Normal 3 2 2 2" xfId="92"/>
    <cellStyle name="Normal 3 2 3" xfId="76"/>
    <cellStyle name="Normal 3 2 4" xfId="103"/>
    <cellStyle name="Normal 3 2 5" xfId="119"/>
    <cellStyle name="Normal 3 2 6" xfId="141"/>
    <cellStyle name="Normal 3 2 7" xfId="169"/>
    <cellStyle name="Normal 3 3" xfId="51"/>
    <cellStyle name="Normal 3 3 2" xfId="84"/>
    <cellStyle name="Normal 3 4" xfId="68"/>
    <cellStyle name="Normal 3 5" xfId="102"/>
    <cellStyle name="Normal 3 6" xfId="118"/>
    <cellStyle name="Normal 3 7" xfId="140"/>
    <cellStyle name="Normal 3 8" xfId="161"/>
    <cellStyle name="Normal 3_REPORTE DE VENTAS ADACH MAYO 2015" xfId="142"/>
    <cellStyle name="Normal 4" xfId="28"/>
    <cellStyle name="Normal 4 2" xfId="41"/>
    <cellStyle name="Normal 4 2 2" xfId="60"/>
    <cellStyle name="Normal 4 2 2 2" xfId="93"/>
    <cellStyle name="Normal 4 2 3" xfId="77"/>
    <cellStyle name="Normal 4 2 4" xfId="105"/>
    <cellStyle name="Normal 4 2 5" xfId="121"/>
    <cellStyle name="Normal 4 2 6" xfId="144"/>
    <cellStyle name="Normal 4 2 7" xfId="170"/>
    <cellStyle name="Normal 4 3" xfId="52"/>
    <cellStyle name="Normal 4 3 2" xfId="85"/>
    <cellStyle name="Normal 4 4" xfId="69"/>
    <cellStyle name="Normal 4 5" xfId="104"/>
    <cellStyle name="Normal 4 6" xfId="120"/>
    <cellStyle name="Normal 4 7" xfId="143"/>
    <cellStyle name="Normal 4 8" xfId="162"/>
    <cellStyle name="Normal 4_REPORTE DE VENTAS ADACH MAYO 2015" xfId="145"/>
    <cellStyle name="Normal 5" xfId="29"/>
    <cellStyle name="Normal 5 2" xfId="42"/>
    <cellStyle name="Normal 5 2 2" xfId="61"/>
    <cellStyle name="Normal 5 2 2 2" xfId="94"/>
    <cellStyle name="Normal 5 2 3" xfId="78"/>
    <cellStyle name="Normal 5 2 4" xfId="107"/>
    <cellStyle name="Normal 5 2 5" xfId="123"/>
    <cellStyle name="Normal 5 2 6" xfId="147"/>
    <cellStyle name="Normal 5 2 7" xfId="171"/>
    <cellStyle name="Normal 5 3" xfId="53"/>
    <cellStyle name="Normal 5 3 2" xfId="86"/>
    <cellStyle name="Normal 5 4" xfId="70"/>
    <cellStyle name="Normal 5 5" xfId="106"/>
    <cellStyle name="Normal 5 6" xfId="122"/>
    <cellStyle name="Normal 5 7" xfId="146"/>
    <cellStyle name="Normal 5 8" xfId="163"/>
    <cellStyle name="Normal 5_REPORTE DE VENTAS ADACH MAYO 2015" xfId="148"/>
    <cellStyle name="Normal 6" xfId="30"/>
    <cellStyle name="Normal 6 2" xfId="43"/>
    <cellStyle name="Normal 6 2 2" xfId="62"/>
    <cellStyle name="Normal 6 2 2 2" xfId="95"/>
    <cellStyle name="Normal 6 2 3" xfId="79"/>
    <cellStyle name="Normal 6 2 4" xfId="109"/>
    <cellStyle name="Normal 6 2 5" xfId="125"/>
    <cellStyle name="Normal 6 2 6" xfId="150"/>
    <cellStyle name="Normal 6 2 7" xfId="172"/>
    <cellStyle name="Normal 6 3" xfId="54"/>
    <cellStyle name="Normal 6 3 2" xfId="87"/>
    <cellStyle name="Normal 6 4" xfId="71"/>
    <cellStyle name="Normal 6 5" xfId="108"/>
    <cellStyle name="Normal 6 6" xfId="124"/>
    <cellStyle name="Normal 6 7" xfId="149"/>
    <cellStyle name="Normal 6 8" xfId="164"/>
    <cellStyle name="Normal 6_REPORTE DE VENTAS ADACH MAYO 2015" xfId="151"/>
    <cellStyle name="Normal 7" xfId="31"/>
    <cellStyle name="Normal 7 2" xfId="44"/>
    <cellStyle name="Normal 7 2 2" xfId="63"/>
    <cellStyle name="Normal 7 2 2 2" xfId="96"/>
    <cellStyle name="Normal 7 2 3" xfId="80"/>
    <cellStyle name="Normal 7 2 4" xfId="111"/>
    <cellStyle name="Normal 7 2 5" xfId="127"/>
    <cellStyle name="Normal 7 2 6" xfId="153"/>
    <cellStyle name="Normal 7 2 7" xfId="173"/>
    <cellStyle name="Normal 7 3" xfId="55"/>
    <cellStyle name="Normal 7 3 2" xfId="88"/>
    <cellStyle name="Normal 7 4" xfId="72"/>
    <cellStyle name="Normal 7 5" xfId="110"/>
    <cellStyle name="Normal 7 6" xfId="126"/>
    <cellStyle name="Normal 7 7" xfId="152"/>
    <cellStyle name="Normal 7 8" xfId="165"/>
    <cellStyle name="Normal 7_REPORTE DE VENTAS ADACH MAYO 2015" xfId="154"/>
    <cellStyle name="Normal 8" xfId="32"/>
    <cellStyle name="Normal 8 2" xfId="45"/>
    <cellStyle name="Normal 8 2 2" xfId="64"/>
    <cellStyle name="Normal 8 2 2 2" xfId="97"/>
    <cellStyle name="Normal 8 2 3" xfId="81"/>
    <cellStyle name="Normal 8 2 4" xfId="113"/>
    <cellStyle name="Normal 8 2 5" xfId="129"/>
    <cellStyle name="Normal 8 2 6" xfId="156"/>
    <cellStyle name="Normal 8 2 7" xfId="174"/>
    <cellStyle name="Normal 8 3" xfId="56"/>
    <cellStyle name="Normal 8 3 2" xfId="89"/>
    <cellStyle name="Normal 8 4" xfId="73"/>
    <cellStyle name="Normal 8 5" xfId="112"/>
    <cellStyle name="Normal 8 6" xfId="128"/>
    <cellStyle name="Normal 8 7" xfId="155"/>
    <cellStyle name="Normal 8 8" xfId="166"/>
    <cellStyle name="Normal 8_REPORTE DE VENTAS ADACH MAYO 2015" xfId="157"/>
    <cellStyle name="Normal 9" xfId="34"/>
    <cellStyle name="Normal 9 2" xfId="47"/>
    <cellStyle name="Normal 9 2 2" xfId="65"/>
    <cellStyle name="Normal 9 2 2 2" xfId="98"/>
    <cellStyle name="Normal 9 2 3" xfId="82"/>
    <cellStyle name="Normal 9 2 4" xfId="115"/>
    <cellStyle name="Normal 9 2 5" xfId="131"/>
    <cellStyle name="Normal 9 2 6" xfId="159"/>
    <cellStyle name="Normal 9 2 7" xfId="175"/>
    <cellStyle name="Normal 9 3" xfId="57"/>
    <cellStyle name="Normal 9 3 2" xfId="90"/>
    <cellStyle name="Normal 9 4" xfId="74"/>
    <cellStyle name="Normal 9 5" xfId="114"/>
    <cellStyle name="Normal 9 6" xfId="130"/>
    <cellStyle name="Normal 9 7" xfId="158"/>
    <cellStyle name="Normal 9 8" xfId="167"/>
    <cellStyle name="Normal 9_REPORTE DE VENTAS ADACH MAYO 2015" xfId="160"/>
    <cellStyle name="Porcentaje" xfId="24" builtinId="5"/>
    <cellStyle name="Porcentaje 2" xfId="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200703</xdr:colOff>
      <xdr:row>0</xdr:row>
      <xdr:rowOff>90715</xdr:rowOff>
    </xdr:from>
    <xdr:to>
      <xdr:col>2</xdr:col>
      <xdr:colOff>421821</xdr:colOff>
      <xdr:row>5</xdr:row>
      <xdr:rowOff>122112</xdr:rowOff>
    </xdr:to>
    <xdr:pic>
      <xdr:nvPicPr>
        <xdr:cNvPr id="10547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703" y="90715"/>
          <a:ext cx="1649868" cy="1444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455839</xdr:colOff>
      <xdr:row>3</xdr:row>
      <xdr:rowOff>158751</xdr:rowOff>
    </xdr:from>
    <xdr:to>
      <xdr:col>33</xdr:col>
      <xdr:colOff>349250</xdr:colOff>
      <xdr:row>17</xdr:row>
      <xdr:rowOff>190500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05464" y="936626"/>
          <a:ext cx="2735036" cy="49053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600"/>
            <a:t>1.- DISTRIBUIDORES CON FUENTE </a:t>
          </a:r>
          <a:r>
            <a:rPr lang="es-MX" sz="1800" b="1">
              <a:solidFill>
                <a:srgbClr val="00B0F0"/>
              </a:solidFill>
            </a:rPr>
            <a:t>AZUL</a:t>
          </a:r>
          <a:r>
            <a:rPr lang="es-MX" sz="1800"/>
            <a:t>, </a:t>
          </a:r>
          <a:r>
            <a:rPr lang="es-MX" sz="1600"/>
            <a:t>NO ENVIARON</a:t>
          </a:r>
          <a:r>
            <a:rPr lang="es-MX" sz="1600" baseline="0"/>
            <a:t> EL REPORTE CONFORME A LA  VERSIÓN EXACTA,  POR LO QUE</a:t>
          </a:r>
          <a:r>
            <a:rPr lang="es-MX" sz="1600" b="1" baseline="0"/>
            <a:t> SE  REGISTRÓ EN LA PRIMERA VERSIÓN DEL MODELO.</a:t>
          </a:r>
          <a:r>
            <a:rPr lang="es-MX" sz="1600" baseline="0"/>
            <a:t> </a:t>
          </a:r>
        </a:p>
        <a:p>
          <a:pPr algn="l"/>
          <a:endParaRPr lang="es-MX" sz="1600" baseline="0"/>
        </a:p>
        <a:p>
          <a:pPr algn="l"/>
          <a:r>
            <a:rPr lang="es-MX" sz="1600" baseline="0"/>
            <a:t>2.- </a:t>
          </a:r>
          <a:r>
            <a:rPr lang="es-MX" sz="1600" b="1" baseline="0">
              <a:solidFill>
                <a:srgbClr val="FF0000"/>
              </a:solidFill>
            </a:rPr>
            <a:t>DISTRIBUIDORES PENDIENTE DE REPORTE DE VENTA</a:t>
          </a:r>
        </a:p>
        <a:p>
          <a:pPr algn="l"/>
          <a:endParaRPr lang="es-MX" sz="1600" baseline="0"/>
        </a:p>
        <a:p>
          <a:pPr algn="l"/>
          <a:r>
            <a:rPr lang="es-MX" sz="1600" b="1" baseline="0">
              <a:solidFill>
                <a:sysClr val="windowText" lastClr="000000"/>
              </a:solidFill>
            </a:rPr>
            <a:t>POR FAVOR, INDICAR LAS VENTAS POR VERSIONES EN EL PROXIMO REPORTE.</a:t>
          </a:r>
        </a:p>
        <a:p>
          <a:pPr algn="l"/>
          <a:r>
            <a:rPr lang="es-MX" sz="1600" baseline="0"/>
            <a:t> </a:t>
          </a:r>
        </a:p>
        <a:p>
          <a:pPr algn="l"/>
          <a:r>
            <a:rPr lang="es-MX" sz="1800" b="1" baseline="0"/>
            <a:t>MUCHAS GRACIAS. </a:t>
          </a:r>
          <a:endParaRPr lang="es-MX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355147</xdr:colOff>
      <xdr:row>1</xdr:row>
      <xdr:rowOff>25853</xdr:rowOff>
    </xdr:from>
    <xdr:to>
      <xdr:col>1</xdr:col>
      <xdr:colOff>1040947</xdr:colOff>
      <xdr:row>4</xdr:row>
      <xdr:rowOff>83003</xdr:rowOff>
    </xdr:to>
    <xdr:pic>
      <xdr:nvPicPr>
        <xdr:cNvPr id="1331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004" y="25853"/>
          <a:ext cx="685800" cy="696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74084</xdr:rowOff>
    </xdr:from>
    <xdr:to>
      <xdr:col>0</xdr:col>
      <xdr:colOff>920750</xdr:colOff>
      <xdr:row>2</xdr:row>
      <xdr:rowOff>103315</xdr:rowOff>
    </xdr:to>
    <xdr:pic>
      <xdr:nvPicPr>
        <xdr:cNvPr id="2" name="Picture 1" descr="!cid_007801c491e3$a34be400$0143fea9@amdatoshiba">
          <a:extLst>
            <a:ext uri="{FF2B5EF4-FFF2-40B4-BE49-F238E27FC236}">
              <a16:creationId xmlns:a16="http://schemas.microsoft.com/office/drawing/2014/main" id="{CD27E8FC-995B-4FF8-A136-25489D70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74084"/>
          <a:ext cx="730250" cy="676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200703</xdr:colOff>
      <xdr:row>0</xdr:row>
      <xdr:rowOff>90715</xdr:rowOff>
    </xdr:from>
    <xdr:to>
      <xdr:col>2</xdr:col>
      <xdr:colOff>421821</xdr:colOff>
      <xdr:row>5</xdr:row>
      <xdr:rowOff>122112</xdr:rowOff>
    </xdr:to>
    <xdr:pic>
      <xdr:nvPicPr>
        <xdr:cNvPr id="2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353" y="90715"/>
          <a:ext cx="1649868" cy="1469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455839</xdr:colOff>
      <xdr:row>3</xdr:row>
      <xdr:rowOff>158751</xdr:rowOff>
    </xdr:from>
    <xdr:to>
      <xdr:col>34</xdr:col>
      <xdr:colOff>349250</xdr:colOff>
      <xdr:row>17</xdr:row>
      <xdr:rowOff>190500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829314" y="930276"/>
          <a:ext cx="2741386" cy="49656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600"/>
            <a:t>1.- DISTRIBUIDORES CON FUENTE </a:t>
          </a:r>
          <a:r>
            <a:rPr lang="es-MX" sz="1800" b="1">
              <a:solidFill>
                <a:srgbClr val="00B0F0"/>
              </a:solidFill>
            </a:rPr>
            <a:t>AZUL</a:t>
          </a:r>
          <a:r>
            <a:rPr lang="es-MX" sz="1800"/>
            <a:t>, </a:t>
          </a:r>
          <a:r>
            <a:rPr lang="es-MX" sz="1600"/>
            <a:t>NO ENVIARON</a:t>
          </a:r>
          <a:r>
            <a:rPr lang="es-MX" sz="1600" baseline="0"/>
            <a:t> EL REPORTE CONFORME A LA  VERSIÓN EXACTA,  POR LO QUE</a:t>
          </a:r>
          <a:r>
            <a:rPr lang="es-MX" sz="1600" b="1" baseline="0"/>
            <a:t> SE  REGISTRÓ EN LA PRIMERA VERSIÓN DEL MODELO.</a:t>
          </a:r>
          <a:r>
            <a:rPr lang="es-MX" sz="1600" baseline="0"/>
            <a:t> </a:t>
          </a:r>
        </a:p>
        <a:p>
          <a:pPr algn="l"/>
          <a:endParaRPr lang="es-MX" sz="1600" baseline="0"/>
        </a:p>
        <a:p>
          <a:pPr algn="l"/>
          <a:r>
            <a:rPr lang="es-MX" sz="1600" baseline="0"/>
            <a:t>2.- </a:t>
          </a:r>
          <a:r>
            <a:rPr lang="es-MX" sz="1600" b="1" baseline="0">
              <a:solidFill>
                <a:srgbClr val="FF0000"/>
              </a:solidFill>
            </a:rPr>
            <a:t>DISTRIBUIDORES PENDIENTE DE REPORTE DE VENTA</a:t>
          </a:r>
        </a:p>
        <a:p>
          <a:pPr algn="l"/>
          <a:endParaRPr lang="es-MX" sz="1600" baseline="0"/>
        </a:p>
        <a:p>
          <a:pPr algn="l"/>
          <a:r>
            <a:rPr lang="es-MX" sz="1600" b="1" baseline="0">
              <a:solidFill>
                <a:sysClr val="windowText" lastClr="000000"/>
              </a:solidFill>
            </a:rPr>
            <a:t>POR FAVOR, INDICAR LAS VENTAS POR VERSIONES EN EL PROXIMO REPORTE.</a:t>
          </a:r>
        </a:p>
        <a:p>
          <a:pPr algn="l"/>
          <a:r>
            <a:rPr lang="es-MX" sz="1600" baseline="0"/>
            <a:t> </a:t>
          </a:r>
        </a:p>
        <a:p>
          <a:pPr algn="l"/>
          <a:r>
            <a:rPr lang="es-MX" sz="1800" b="1" baseline="0"/>
            <a:t>MUCHAS GRACIAS. </a:t>
          </a:r>
          <a:endParaRPr lang="es-MX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CHIAPAS/REPORTE%20DE%20VENTAS/2017/MARZO/REPORTE%20DE%20VENTAS%20MARZO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TUXTLA"/>
      <sheetName val="ALTOS"/>
      <sheetName val="COSTA"/>
      <sheetName val="PALENQUE"/>
      <sheetName val="COMPARATIVO MARCA"/>
      <sheetName val="2015"/>
      <sheetName val="2016"/>
      <sheetName val="Hoja1"/>
      <sheetName val="Hoja2"/>
      <sheetName val="Hoja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4">
          <cell r="B4" t="str">
            <v>TUXTLA</v>
          </cell>
        </row>
        <row r="5">
          <cell r="B5" t="str">
            <v>SAN CRISTOBAL</v>
          </cell>
        </row>
        <row r="6">
          <cell r="B6" t="str">
            <v>TAPACHULA</v>
          </cell>
        </row>
        <row r="7">
          <cell r="B7" t="str">
            <v>PALENQUE</v>
          </cell>
        </row>
        <row r="8">
          <cell r="B8" t="str">
            <v>ARRIAGA</v>
          </cell>
        </row>
        <row r="9">
          <cell r="B9" t="str">
            <v>COMITAN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BJ78"/>
  <sheetViews>
    <sheetView showGridLines="0" zoomScale="60" zoomScaleNormal="60" zoomScaleSheetLayoutView="50" workbookViewId="0">
      <selection activeCell="D18" sqref="D18"/>
    </sheetView>
  </sheetViews>
  <sheetFormatPr baseColWidth="10" defaultRowHeight="18.75"/>
  <cols>
    <col min="1" max="1" width="3.7109375" style="33" customWidth="1"/>
    <col min="2" max="2" width="21.42578125" style="33" bestFit="1" customWidth="1"/>
    <col min="3" max="10" width="8.85546875" style="34" customWidth="1"/>
    <col min="11" max="11" width="10.7109375" style="34" customWidth="1"/>
    <col min="12" max="12" width="10.28515625" style="34" customWidth="1"/>
    <col min="13" max="13" width="9.5703125" style="34" hidden="1" customWidth="1"/>
    <col min="14" max="14" width="9.5703125" style="34" customWidth="1"/>
    <col min="15" max="21" width="8.85546875" style="34" customWidth="1"/>
    <col min="22" max="22" width="8.140625" style="33" customWidth="1"/>
    <col min="23" max="23" width="8.85546875" style="33" customWidth="1"/>
    <col min="24" max="24" width="7" style="33" hidden="1" customWidth="1"/>
    <col min="25" max="25" width="8.5703125" style="33" bestFit="1" customWidth="1"/>
    <col min="26" max="26" width="4.85546875" style="33" bestFit="1" customWidth="1"/>
    <col min="27" max="27" width="8.5703125" style="33" bestFit="1" customWidth="1"/>
    <col min="28" max="28" width="4.28515625" style="33" customWidth="1"/>
    <col min="29" max="29" width="13.7109375" style="33" customWidth="1"/>
    <col min="30" max="30" width="8.42578125" style="33" customWidth="1"/>
    <col min="31" max="34" width="11.42578125" style="33"/>
    <col min="35" max="62" width="11.42578125" style="433"/>
    <col min="63" max="16384" width="11.42578125" style="33"/>
  </cols>
  <sheetData>
    <row r="1" spans="2:30">
      <c r="G1" s="35"/>
    </row>
    <row r="2" spans="2:30" ht="21" customHeight="1">
      <c r="D2" s="832" t="s">
        <v>755</v>
      </c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654"/>
      <c r="U2" s="654"/>
      <c r="V2" s="654"/>
      <c r="W2" s="654"/>
    </row>
    <row r="3" spans="2:30" ht="21" customHeight="1"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654"/>
      <c r="U3" s="654"/>
      <c r="V3" s="654"/>
      <c r="W3" s="654"/>
    </row>
    <row r="4" spans="2:30" ht="33.75">
      <c r="D4" s="831" t="s">
        <v>1301</v>
      </c>
      <c r="E4" s="831"/>
      <c r="F4" s="831"/>
      <c r="G4" s="831"/>
      <c r="H4" s="831"/>
      <c r="I4" s="831"/>
      <c r="J4" s="831"/>
      <c r="K4" s="831"/>
      <c r="L4" s="831"/>
      <c r="M4" s="831"/>
      <c r="N4" s="831"/>
      <c r="O4" s="831"/>
      <c r="P4" s="831"/>
      <c r="Q4" s="831"/>
      <c r="R4" s="831"/>
      <c r="S4" s="815"/>
      <c r="T4" s="651"/>
      <c r="U4" s="651"/>
      <c r="V4" s="653"/>
    </row>
    <row r="5" spans="2:30">
      <c r="B5" s="36"/>
      <c r="H5" s="830"/>
      <c r="I5" s="830"/>
      <c r="J5" s="830"/>
      <c r="K5" s="830"/>
      <c r="L5" s="830"/>
      <c r="M5" s="830"/>
      <c r="N5" s="830"/>
      <c r="O5" s="830"/>
      <c r="P5" s="830"/>
    </row>
    <row r="6" spans="2:30">
      <c r="B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</row>
    <row r="7" spans="2:30" ht="39.75" customHeight="1">
      <c r="B7" s="836" t="s">
        <v>130</v>
      </c>
      <c r="C7" s="829" t="s">
        <v>88</v>
      </c>
      <c r="D7" s="829" t="s">
        <v>89</v>
      </c>
      <c r="E7" s="829" t="s">
        <v>90</v>
      </c>
      <c r="F7" s="829" t="s">
        <v>175</v>
      </c>
      <c r="G7" s="829" t="s">
        <v>91</v>
      </c>
      <c r="H7" s="829" t="s">
        <v>93</v>
      </c>
      <c r="I7" s="120"/>
      <c r="J7" s="829" t="s">
        <v>100</v>
      </c>
      <c r="K7" s="829" t="s">
        <v>94</v>
      </c>
      <c r="L7" s="829" t="s">
        <v>95</v>
      </c>
      <c r="M7" s="829" t="s">
        <v>96</v>
      </c>
      <c r="N7" s="384"/>
      <c r="O7" s="829" t="s">
        <v>97</v>
      </c>
      <c r="P7" s="829" t="s">
        <v>99</v>
      </c>
      <c r="Q7" s="829" t="s">
        <v>133</v>
      </c>
      <c r="R7" s="829" t="s">
        <v>101</v>
      </c>
      <c r="S7" s="829" t="s">
        <v>899</v>
      </c>
      <c r="T7" s="638"/>
      <c r="U7" s="835" t="s">
        <v>989</v>
      </c>
      <c r="V7" s="834"/>
      <c r="W7" s="829" t="s">
        <v>195</v>
      </c>
      <c r="X7" s="829" t="s">
        <v>92</v>
      </c>
      <c r="Y7" s="829" t="s">
        <v>135</v>
      </c>
      <c r="Z7" s="120"/>
      <c r="AA7" s="120"/>
      <c r="AC7" s="833" t="s">
        <v>86</v>
      </c>
    </row>
    <row r="8" spans="2:30" ht="90.75" customHeight="1">
      <c r="B8" s="836"/>
      <c r="C8" s="829"/>
      <c r="D8" s="829"/>
      <c r="E8" s="829"/>
      <c r="F8" s="829"/>
      <c r="G8" s="829"/>
      <c r="H8" s="829"/>
      <c r="I8" s="120" t="s">
        <v>256</v>
      </c>
      <c r="J8" s="829"/>
      <c r="K8" s="829"/>
      <c r="L8" s="829"/>
      <c r="M8" s="829"/>
      <c r="N8" s="385" t="s">
        <v>824</v>
      </c>
      <c r="O8" s="829"/>
      <c r="P8" s="829"/>
      <c r="Q8" s="829"/>
      <c r="R8" s="829"/>
      <c r="S8" s="829"/>
      <c r="T8" s="638" t="s">
        <v>1040</v>
      </c>
      <c r="U8" s="835"/>
      <c r="V8" s="834"/>
      <c r="W8" s="829"/>
      <c r="X8" s="829"/>
      <c r="Y8" s="829"/>
      <c r="Z8" s="120" t="s">
        <v>134</v>
      </c>
      <c r="AA8" s="120" t="s">
        <v>229</v>
      </c>
      <c r="AC8" s="833"/>
    </row>
    <row r="9" spans="2:30" ht="21.75" customHeight="1">
      <c r="B9" s="39" t="s">
        <v>126</v>
      </c>
      <c r="C9" s="40">
        <f>CHRYSLER!E123+CHRYSLER!F123</f>
        <v>41</v>
      </c>
      <c r="D9" s="40">
        <f>FIAT!E34</f>
        <v>5</v>
      </c>
      <c r="E9" s="755">
        <f>FORD!E92</f>
        <v>0</v>
      </c>
      <c r="F9" s="40">
        <f>GM!E84+GM!F84</f>
        <v>117</v>
      </c>
      <c r="G9" s="755">
        <f>HONDA!E55+HONDA!F55</f>
        <v>0</v>
      </c>
      <c r="H9" s="819">
        <f>MAZDA!E10</f>
        <v>0</v>
      </c>
      <c r="I9" s="819">
        <f>SEAT!F13</f>
        <v>0</v>
      </c>
      <c r="J9" s="659">
        <f>VW!E217+VW!F217</f>
        <v>78</v>
      </c>
      <c r="K9" s="40">
        <f>MITSUBISHI!E25</f>
        <v>0</v>
      </c>
      <c r="L9" s="659">
        <f>NISSAN!E120+NISSAN!F120</f>
        <v>0</v>
      </c>
      <c r="M9" s="755">
        <f>PEUGEOT!E25</f>
        <v>0</v>
      </c>
      <c r="N9" s="40">
        <f>KIA!E42</f>
        <v>0</v>
      </c>
      <c r="O9" s="350">
        <f>RENAULT!E62</f>
        <v>41</v>
      </c>
      <c r="P9" s="40">
        <f>TOYOTA!E91</f>
        <v>60</v>
      </c>
      <c r="Q9" s="350">
        <f>BUICK!E30</f>
        <v>13</v>
      </c>
      <c r="R9" s="350">
        <f>LINCOLN!D8</f>
        <v>0</v>
      </c>
      <c r="S9" s="755">
        <f>HYUNDAI!G43</f>
        <v>0</v>
      </c>
      <c r="T9" s="350">
        <f>MINI!G24</f>
        <v>0</v>
      </c>
      <c r="U9" s="350">
        <f>BMW!G53</f>
        <v>0</v>
      </c>
      <c r="W9" s="659">
        <f>CAMIONES!D36</f>
        <v>16</v>
      </c>
      <c r="X9" s="350">
        <f>CAMIONES!G57</f>
        <v>0</v>
      </c>
      <c r="Y9" s="350">
        <f>CAMIONES!G54</f>
        <v>0</v>
      </c>
      <c r="Z9" s="40">
        <f>CAMIONES!G69</f>
        <v>0</v>
      </c>
      <c r="AA9" s="40">
        <f>CAMIONES!G38</f>
        <v>0</v>
      </c>
      <c r="AC9" s="40">
        <f>SUM(C9:AA9)</f>
        <v>371</v>
      </c>
    </row>
    <row r="10" spans="2:30" ht="21.75" customHeight="1">
      <c r="B10" s="43" t="s">
        <v>125</v>
      </c>
      <c r="C10" s="44">
        <f>CHRYSLER!G123</f>
        <v>3</v>
      </c>
      <c r="D10" s="44"/>
      <c r="E10" s="796">
        <f>FORD!F92</f>
        <v>0</v>
      </c>
      <c r="F10" s="44">
        <f>GM!G84</f>
        <v>24</v>
      </c>
      <c r="G10" s="44"/>
      <c r="H10" s="44"/>
      <c r="I10" s="44"/>
      <c r="J10" s="351">
        <f>VW!G217</f>
        <v>63</v>
      </c>
      <c r="K10" s="44"/>
      <c r="L10" s="44">
        <f>NISSAN!G120</f>
        <v>0</v>
      </c>
      <c r="M10" s="44"/>
      <c r="N10" s="44"/>
      <c r="O10" s="44"/>
      <c r="P10" s="44"/>
      <c r="Q10" s="44"/>
      <c r="R10" s="44"/>
      <c r="S10" s="44"/>
      <c r="T10" s="44"/>
      <c r="U10" s="44"/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C10" s="44">
        <f>SUM(C10:AA10)</f>
        <v>90</v>
      </c>
    </row>
    <row r="11" spans="2:30" ht="21.75" customHeight="1">
      <c r="B11" s="41" t="s">
        <v>124</v>
      </c>
      <c r="C11" s="34">
        <f>CHRYSLER!H123</f>
        <v>4</v>
      </c>
      <c r="E11" s="777">
        <f>FORD!G92</f>
        <v>9</v>
      </c>
      <c r="F11" s="34">
        <f>GM!H84</f>
        <v>21</v>
      </c>
      <c r="J11" s="754">
        <f>VW!H217</f>
        <v>35</v>
      </c>
      <c r="L11" s="809">
        <f>NISSAN!H120</f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C11" s="40">
        <f>SUM(C11:AB11)</f>
        <v>69</v>
      </c>
    </row>
    <row r="12" spans="2:30" ht="21.75" customHeight="1">
      <c r="B12" s="43" t="s">
        <v>127</v>
      </c>
      <c r="C12" s="45"/>
      <c r="D12" s="45"/>
      <c r="E12" s="797"/>
      <c r="F12" s="45"/>
      <c r="G12" s="45"/>
      <c r="H12" s="45"/>
      <c r="I12" s="45"/>
      <c r="J12" s="352"/>
      <c r="K12" s="45"/>
      <c r="L12" s="45">
        <f>NISSAN!I120</f>
        <v>0</v>
      </c>
      <c r="M12" s="45"/>
      <c r="N12" s="45"/>
      <c r="O12" s="45"/>
      <c r="P12" s="45"/>
      <c r="Q12" s="45"/>
      <c r="R12" s="45"/>
      <c r="S12" s="45"/>
      <c r="T12" s="45"/>
      <c r="U12" s="45"/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C12" s="44">
        <f>SUM(C12:AB12)</f>
        <v>0</v>
      </c>
    </row>
    <row r="13" spans="2:30" ht="21.75" customHeight="1">
      <c r="B13" s="42" t="s">
        <v>128</v>
      </c>
      <c r="C13" s="34">
        <f>CHRYSLER!I123</f>
        <v>1</v>
      </c>
      <c r="E13" s="777">
        <f>FORD!H92</f>
        <v>0</v>
      </c>
      <c r="F13" s="34">
        <f>GM!I84</f>
        <v>16</v>
      </c>
      <c r="J13" s="777">
        <f>VW!I217</f>
        <v>0</v>
      </c>
      <c r="L13" s="809">
        <f>NISSAN!J120</f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C13" s="40">
        <f>SUM(C13:AA13)</f>
        <v>17</v>
      </c>
    </row>
    <row r="14" spans="2:30" ht="21.75" customHeight="1">
      <c r="B14" s="43" t="s">
        <v>129</v>
      </c>
      <c r="C14" s="818">
        <f>CHRYSLER!J123</f>
        <v>0</v>
      </c>
      <c r="D14" s="818">
        <f>FIAT!F34</f>
        <v>0</v>
      </c>
      <c r="E14" s="797">
        <f>FORD!I92</f>
        <v>16</v>
      </c>
      <c r="F14" s="45">
        <f>GM!J84</f>
        <v>80</v>
      </c>
      <c r="G14" s="352">
        <f>HONDA!G55</f>
        <v>0</v>
      </c>
      <c r="H14" s="45"/>
      <c r="I14" s="45"/>
      <c r="J14" s="351">
        <f>VW!J217</f>
        <v>0</v>
      </c>
      <c r="K14" s="45"/>
      <c r="L14" s="45">
        <f>NISSAN!K120</f>
        <v>0</v>
      </c>
      <c r="M14" s="45"/>
      <c r="N14" s="45"/>
      <c r="O14" s="45"/>
      <c r="P14" s="45"/>
      <c r="Q14" s="45"/>
      <c r="R14" s="45"/>
      <c r="S14" s="45"/>
      <c r="T14" s="45"/>
      <c r="U14" s="45"/>
      <c r="W14" s="45">
        <f>CAMIONES!E36</f>
        <v>0</v>
      </c>
      <c r="X14" s="45">
        <v>0</v>
      </c>
      <c r="Y14" s="45">
        <v>0</v>
      </c>
      <c r="Z14" s="45">
        <v>0</v>
      </c>
      <c r="AA14" s="45">
        <v>0</v>
      </c>
      <c r="AC14" s="117">
        <f>SUM(C14:AA14)</f>
        <v>96</v>
      </c>
    </row>
    <row r="15" spans="2:30" ht="18" customHeight="1">
      <c r="B15" s="42"/>
      <c r="E15" s="798"/>
      <c r="J15" s="350"/>
      <c r="L15" s="809"/>
      <c r="W15" s="34"/>
      <c r="X15" s="34"/>
      <c r="Y15" s="34"/>
      <c r="Z15" s="34"/>
      <c r="AA15" s="34"/>
      <c r="AC15" s="34"/>
    </row>
    <row r="16" spans="2:30" ht="19.5" customHeight="1">
      <c r="B16" s="46" t="s">
        <v>86</v>
      </c>
      <c r="C16" s="47">
        <f>SUM(C9:C14)</f>
        <v>49</v>
      </c>
      <c r="D16" s="47">
        <f t="shared" ref="D16:U16" si="0">SUM(D9:D15)</f>
        <v>5</v>
      </c>
      <c r="E16" s="677">
        <f t="shared" si="0"/>
        <v>25</v>
      </c>
      <c r="F16" s="47">
        <f t="shared" si="0"/>
        <v>258</v>
      </c>
      <c r="G16" s="47">
        <f t="shared" si="0"/>
        <v>0</v>
      </c>
      <c r="H16" s="397">
        <f t="shared" si="0"/>
        <v>0</v>
      </c>
      <c r="I16" s="397">
        <f t="shared" si="0"/>
        <v>0</v>
      </c>
      <c r="J16" s="397">
        <f t="shared" si="0"/>
        <v>176</v>
      </c>
      <c r="K16" s="817">
        <f t="shared" si="0"/>
        <v>0</v>
      </c>
      <c r="L16" s="47">
        <f t="shared" si="0"/>
        <v>0</v>
      </c>
      <c r="M16" s="397">
        <f t="shared" si="0"/>
        <v>0</v>
      </c>
      <c r="N16" s="397">
        <f>SUM(N9:N15)</f>
        <v>0</v>
      </c>
      <c r="O16" s="397">
        <f t="shared" si="0"/>
        <v>41</v>
      </c>
      <c r="P16" s="397">
        <f t="shared" si="0"/>
        <v>60</v>
      </c>
      <c r="Q16" s="677">
        <f t="shared" si="0"/>
        <v>13</v>
      </c>
      <c r="R16" s="817">
        <f t="shared" si="0"/>
        <v>0</v>
      </c>
      <c r="S16" s="677">
        <f t="shared" si="0"/>
        <v>0</v>
      </c>
      <c r="T16" s="817">
        <f>SUM(T9:T15)</f>
        <v>0</v>
      </c>
      <c r="U16" s="820">
        <f t="shared" si="0"/>
        <v>0</v>
      </c>
      <c r="W16" s="49">
        <f>SUM(W9:W15)</f>
        <v>16</v>
      </c>
      <c r="X16" s="799">
        <f>SUM(X9:X15)</f>
        <v>0</v>
      </c>
      <c r="Y16" s="397">
        <f>SUM(Y9:Y15)</f>
        <v>0</v>
      </c>
      <c r="Z16" s="677">
        <f>SUM(Z9:Z15)</f>
        <v>0</v>
      </c>
      <c r="AA16" s="48">
        <f>SUM(AA9:AA15)</f>
        <v>0</v>
      </c>
      <c r="AC16" s="597">
        <f>SUM(C16:AA16)</f>
        <v>643</v>
      </c>
      <c r="AD16" s="38"/>
    </row>
    <row r="17" spans="3:29">
      <c r="AC17" s="38"/>
    </row>
    <row r="18" spans="3:29" ht="47.25" customHeight="1">
      <c r="Z18" s="38"/>
    </row>
    <row r="19" spans="3:29" s="433" customFormat="1"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AA19" s="434"/>
    </row>
    <row r="20" spans="3:29" s="433" customFormat="1"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</row>
    <row r="21" spans="3:29" s="433" customFormat="1"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</row>
    <row r="22" spans="3:29" s="433" customFormat="1"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</row>
    <row r="23" spans="3:29" s="433" customFormat="1"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</row>
    <row r="24" spans="3:29" s="433" customFormat="1"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</row>
    <row r="25" spans="3:29" s="433" customFormat="1"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</row>
    <row r="26" spans="3:29" s="433" customFormat="1"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</row>
    <row r="27" spans="3:29" s="433" customFormat="1"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</row>
    <row r="28" spans="3:29" s="433" customFormat="1"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</row>
    <row r="29" spans="3:29" s="433" customFormat="1"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</row>
    <row r="30" spans="3:29" s="433" customFormat="1">
      <c r="C30" s="432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432"/>
      <c r="P30" s="432"/>
      <c r="Q30" s="432"/>
      <c r="R30" s="432"/>
      <c r="S30" s="432"/>
      <c r="T30" s="432"/>
      <c r="U30" s="432"/>
    </row>
    <row r="31" spans="3:29" s="433" customFormat="1"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</row>
    <row r="32" spans="3:29" s="433" customFormat="1"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</row>
    <row r="33" spans="3:21" s="433" customFormat="1">
      <c r="C33" s="432"/>
      <c r="D33" s="432"/>
      <c r="E33" s="432"/>
      <c r="F33" s="432"/>
      <c r="G33" s="432"/>
      <c r="H33" s="432"/>
      <c r="I33" s="432"/>
      <c r="J33" s="432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</row>
    <row r="34" spans="3:21" s="433" customFormat="1"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</row>
    <row r="35" spans="3:21" s="433" customFormat="1"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</row>
    <row r="36" spans="3:21" s="433" customFormat="1"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2"/>
      <c r="U36" s="432"/>
    </row>
    <row r="37" spans="3:21" s="433" customFormat="1"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</row>
    <row r="38" spans="3:21" s="433" customFormat="1"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</row>
    <row r="39" spans="3:21" s="433" customFormat="1"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</row>
    <row r="40" spans="3:21" s="433" customFormat="1">
      <c r="C40" s="432"/>
      <c r="D40" s="432"/>
      <c r="E40" s="432"/>
      <c r="F40" s="432"/>
      <c r="G40" s="432"/>
      <c r="H40" s="432"/>
      <c r="I40" s="432"/>
      <c r="J40" s="432"/>
      <c r="K40" s="432"/>
      <c r="L40" s="432"/>
      <c r="M40" s="432"/>
      <c r="N40" s="432"/>
      <c r="O40" s="432"/>
      <c r="P40" s="432"/>
      <c r="Q40" s="432"/>
      <c r="R40" s="432"/>
      <c r="S40" s="432"/>
      <c r="T40" s="432"/>
      <c r="U40" s="432"/>
    </row>
    <row r="41" spans="3:21" s="433" customFormat="1">
      <c r="C41" s="432"/>
      <c r="D41" s="432"/>
      <c r="E41" s="432"/>
      <c r="F41" s="432"/>
      <c r="G41" s="432"/>
      <c r="H41" s="432"/>
      <c r="I41" s="432"/>
      <c r="J41" s="432"/>
      <c r="K41" s="432"/>
      <c r="L41" s="432"/>
      <c r="M41" s="432"/>
      <c r="N41" s="432"/>
      <c r="O41" s="432"/>
      <c r="P41" s="432"/>
      <c r="Q41" s="432"/>
      <c r="R41" s="432"/>
      <c r="S41" s="432"/>
      <c r="T41" s="432"/>
      <c r="U41" s="432"/>
    </row>
    <row r="42" spans="3:21" s="433" customFormat="1"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432"/>
      <c r="T42" s="432"/>
      <c r="U42" s="432"/>
    </row>
    <row r="43" spans="3:21" s="433" customFormat="1"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</row>
    <row r="44" spans="3:21" s="433" customFormat="1"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T44" s="432"/>
      <c r="U44" s="432"/>
    </row>
    <row r="45" spans="3:21" s="433" customFormat="1"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</row>
    <row r="46" spans="3:21" s="433" customFormat="1"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</row>
    <row r="47" spans="3:21" s="433" customFormat="1"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</row>
    <row r="48" spans="3:21" s="433" customFormat="1"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</row>
    <row r="49" spans="3:21" s="433" customFormat="1"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432"/>
      <c r="U49" s="432"/>
    </row>
    <row r="50" spans="3:21" s="433" customFormat="1"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</row>
    <row r="51" spans="3:21" s="433" customFormat="1">
      <c r="C51" s="432"/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32"/>
      <c r="U51" s="432"/>
    </row>
    <row r="52" spans="3:21" s="433" customFormat="1"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432"/>
    </row>
    <row r="53" spans="3:21" s="433" customFormat="1">
      <c r="C53" s="432"/>
      <c r="D53" s="432"/>
      <c r="E53" s="432"/>
      <c r="F53" s="432"/>
      <c r="G53" s="432"/>
      <c r="H53" s="432"/>
      <c r="I53" s="432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432"/>
      <c r="U53" s="432"/>
    </row>
    <row r="54" spans="3:21" s="433" customFormat="1">
      <c r="C54" s="432"/>
      <c r="D54" s="432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32"/>
      <c r="P54" s="432"/>
      <c r="Q54" s="432"/>
      <c r="R54" s="432"/>
      <c r="S54" s="432"/>
      <c r="T54" s="432"/>
      <c r="U54" s="432"/>
    </row>
    <row r="55" spans="3:21" s="433" customFormat="1"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  <c r="R55" s="432"/>
      <c r="S55" s="432"/>
      <c r="T55" s="432"/>
      <c r="U55" s="432"/>
    </row>
    <row r="56" spans="3:21" s="433" customFormat="1"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2"/>
      <c r="Q56" s="432"/>
      <c r="R56" s="432"/>
      <c r="S56" s="432"/>
      <c r="T56" s="432"/>
      <c r="U56" s="432"/>
    </row>
    <row r="57" spans="3:21" s="433" customFormat="1"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2"/>
      <c r="U57" s="432"/>
    </row>
    <row r="58" spans="3:21" s="433" customFormat="1"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2"/>
    </row>
    <row r="59" spans="3:21" s="433" customFormat="1">
      <c r="C59" s="432"/>
      <c r="D59" s="432"/>
      <c r="E59" s="432"/>
      <c r="F59" s="432"/>
      <c r="G59" s="432"/>
      <c r="H59" s="432"/>
      <c r="I59" s="432"/>
      <c r="J59" s="432"/>
      <c r="K59" s="432"/>
      <c r="L59" s="432"/>
      <c r="M59" s="432"/>
      <c r="N59" s="432"/>
      <c r="O59" s="432"/>
      <c r="P59" s="432"/>
      <c r="Q59" s="432"/>
      <c r="R59" s="432"/>
      <c r="S59" s="432"/>
      <c r="T59" s="432"/>
      <c r="U59" s="432"/>
    </row>
    <row r="60" spans="3:21" s="433" customFormat="1"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S60" s="432"/>
      <c r="T60" s="432"/>
      <c r="U60" s="432"/>
    </row>
    <row r="61" spans="3:21" s="433" customFormat="1"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2"/>
      <c r="Q61" s="432"/>
      <c r="R61" s="432"/>
      <c r="S61" s="432"/>
      <c r="T61" s="432"/>
      <c r="U61" s="432"/>
    </row>
    <row r="62" spans="3:21" s="433" customFormat="1"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  <c r="R62" s="432"/>
      <c r="S62" s="432"/>
      <c r="T62" s="432"/>
      <c r="U62" s="432"/>
    </row>
    <row r="63" spans="3:21" s="433" customFormat="1"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2"/>
      <c r="Q63" s="432"/>
      <c r="R63" s="432"/>
      <c r="S63" s="432"/>
      <c r="T63" s="432"/>
      <c r="U63" s="432"/>
    </row>
    <row r="64" spans="3:21" s="433" customFormat="1"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2"/>
      <c r="O64" s="432"/>
      <c r="P64" s="432"/>
      <c r="Q64" s="432"/>
      <c r="R64" s="432"/>
      <c r="S64" s="432"/>
      <c r="T64" s="432"/>
      <c r="U64" s="432"/>
    </row>
    <row r="65" spans="3:21" s="433" customFormat="1"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</row>
    <row r="66" spans="3:21" s="433" customFormat="1"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  <c r="T66" s="432"/>
      <c r="U66" s="432"/>
    </row>
    <row r="67" spans="3:21" s="433" customFormat="1"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  <c r="O67" s="432"/>
      <c r="P67" s="432"/>
      <c r="Q67" s="432"/>
      <c r="R67" s="432"/>
      <c r="S67" s="432"/>
      <c r="T67" s="432"/>
      <c r="U67" s="432"/>
    </row>
    <row r="68" spans="3:21" s="433" customFormat="1"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32"/>
      <c r="O68" s="432"/>
      <c r="P68" s="432"/>
      <c r="Q68" s="432"/>
      <c r="R68" s="432"/>
      <c r="S68" s="432"/>
      <c r="T68" s="432"/>
      <c r="U68" s="432"/>
    </row>
    <row r="69" spans="3:21" s="433" customFormat="1">
      <c r="C69" s="432"/>
      <c r="D69" s="432"/>
      <c r="E69" s="432"/>
      <c r="F69" s="432"/>
      <c r="G69" s="432"/>
      <c r="H69" s="432"/>
      <c r="I69" s="432"/>
      <c r="J69" s="432"/>
      <c r="K69" s="432"/>
      <c r="L69" s="432"/>
      <c r="M69" s="432"/>
      <c r="N69" s="432"/>
      <c r="O69" s="432"/>
      <c r="P69" s="432"/>
      <c r="Q69" s="432"/>
      <c r="R69" s="432"/>
      <c r="S69" s="432"/>
      <c r="T69" s="432"/>
      <c r="U69" s="432"/>
    </row>
    <row r="70" spans="3:21" s="433" customFormat="1"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</row>
    <row r="71" spans="3:21" s="433" customFormat="1">
      <c r="C71" s="432"/>
      <c r="D71" s="432"/>
      <c r="E71" s="432"/>
      <c r="F71" s="432"/>
      <c r="G71" s="432"/>
      <c r="H71" s="432"/>
      <c r="I71" s="432"/>
      <c r="J71" s="432"/>
      <c r="K71" s="432"/>
      <c r="L71" s="432"/>
      <c r="M71" s="432"/>
      <c r="N71" s="432"/>
      <c r="O71" s="432"/>
      <c r="P71" s="432"/>
      <c r="Q71" s="432"/>
      <c r="R71" s="432"/>
      <c r="S71" s="432"/>
      <c r="T71" s="432"/>
      <c r="U71" s="432"/>
    </row>
    <row r="72" spans="3:21" s="433" customFormat="1"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2"/>
      <c r="O72" s="432"/>
      <c r="P72" s="432"/>
      <c r="Q72" s="432"/>
      <c r="R72" s="432"/>
      <c r="S72" s="432"/>
      <c r="T72" s="432"/>
      <c r="U72" s="432"/>
    </row>
    <row r="73" spans="3:21" s="433" customFormat="1">
      <c r="C73" s="432"/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432"/>
      <c r="P73" s="432"/>
      <c r="Q73" s="432"/>
      <c r="R73" s="432"/>
      <c r="S73" s="432"/>
      <c r="T73" s="432"/>
      <c r="U73" s="432"/>
    </row>
    <row r="74" spans="3:21" s="433" customFormat="1">
      <c r="C74" s="432"/>
      <c r="D74" s="432"/>
      <c r="E74" s="432"/>
      <c r="F74" s="432"/>
      <c r="G74" s="432"/>
      <c r="H74" s="432"/>
      <c r="I74" s="432"/>
      <c r="J74" s="432"/>
      <c r="K74" s="432"/>
      <c r="L74" s="432"/>
      <c r="M74" s="432"/>
      <c r="N74" s="432"/>
      <c r="O74" s="432"/>
      <c r="P74" s="432"/>
      <c r="Q74" s="432"/>
      <c r="R74" s="432"/>
      <c r="S74" s="432"/>
      <c r="T74" s="432"/>
      <c r="U74" s="432"/>
    </row>
    <row r="75" spans="3:21" s="433" customFormat="1">
      <c r="C75" s="432"/>
      <c r="D75" s="432"/>
      <c r="E75" s="432"/>
      <c r="F75" s="432"/>
      <c r="G75" s="432"/>
      <c r="H75" s="432"/>
      <c r="I75" s="432"/>
      <c r="J75" s="432"/>
      <c r="K75" s="432"/>
      <c r="L75" s="432"/>
      <c r="M75" s="432"/>
      <c r="N75" s="432"/>
      <c r="O75" s="432"/>
      <c r="P75" s="432"/>
      <c r="Q75" s="432"/>
      <c r="R75" s="432"/>
      <c r="S75" s="432"/>
      <c r="T75" s="432"/>
      <c r="U75" s="432"/>
    </row>
    <row r="76" spans="3:21" s="433" customFormat="1">
      <c r="C76" s="432"/>
      <c r="D76" s="432"/>
      <c r="E76" s="432"/>
      <c r="F76" s="432"/>
      <c r="G76" s="432"/>
      <c r="H76" s="432"/>
      <c r="I76" s="432"/>
      <c r="J76" s="432"/>
      <c r="K76" s="432"/>
      <c r="L76" s="432"/>
      <c r="M76" s="432"/>
      <c r="N76" s="432"/>
      <c r="O76" s="432"/>
      <c r="P76" s="432"/>
      <c r="Q76" s="432"/>
      <c r="R76" s="432"/>
      <c r="S76" s="432"/>
      <c r="T76" s="432"/>
      <c r="U76" s="432"/>
    </row>
    <row r="77" spans="3:21" s="433" customFormat="1">
      <c r="C77" s="432"/>
      <c r="D77" s="432"/>
      <c r="E77" s="432"/>
      <c r="F77" s="432"/>
      <c r="G77" s="432"/>
      <c r="H77" s="432"/>
      <c r="I77" s="432"/>
      <c r="J77" s="432"/>
      <c r="K77" s="432"/>
      <c r="L77" s="432"/>
      <c r="M77" s="432"/>
      <c r="N77" s="432"/>
      <c r="O77" s="432"/>
      <c r="P77" s="432"/>
      <c r="Q77" s="432"/>
      <c r="R77" s="432"/>
      <c r="S77" s="432"/>
      <c r="T77" s="432"/>
      <c r="U77" s="432"/>
    </row>
    <row r="78" spans="3:21" s="433" customFormat="1">
      <c r="C78" s="432"/>
      <c r="D78" s="432"/>
      <c r="E78" s="432"/>
      <c r="F78" s="432"/>
      <c r="G78" s="432"/>
      <c r="H78" s="432"/>
      <c r="I78" s="432"/>
      <c r="J78" s="432"/>
      <c r="K78" s="432"/>
      <c r="L78" s="432"/>
      <c r="M78" s="432"/>
      <c r="N78" s="432"/>
      <c r="O78" s="432"/>
      <c r="P78" s="432"/>
      <c r="Q78" s="432"/>
      <c r="R78" s="432"/>
      <c r="S78" s="432"/>
      <c r="T78" s="432"/>
      <c r="U78" s="432"/>
    </row>
  </sheetData>
  <sheetProtection selectLockedCells="1" selectUnlockedCells="1"/>
  <mergeCells count="25">
    <mergeCell ref="B7:B8"/>
    <mergeCell ref="C7:C8"/>
    <mergeCell ref="D7:D8"/>
    <mergeCell ref="E7:E8"/>
    <mergeCell ref="F7:F8"/>
    <mergeCell ref="AC7:AC8"/>
    <mergeCell ref="J7:J8"/>
    <mergeCell ref="M7:M8"/>
    <mergeCell ref="O7:O8"/>
    <mergeCell ref="L7:L8"/>
    <mergeCell ref="W7:W8"/>
    <mergeCell ref="P7:P8"/>
    <mergeCell ref="Q7:Q8"/>
    <mergeCell ref="R7:R8"/>
    <mergeCell ref="V7:V8"/>
    <mergeCell ref="U7:U8"/>
    <mergeCell ref="X7:X8"/>
    <mergeCell ref="Y7:Y8"/>
    <mergeCell ref="K7:K8"/>
    <mergeCell ref="G7:G8"/>
    <mergeCell ref="H5:P5"/>
    <mergeCell ref="D4:R4"/>
    <mergeCell ref="S7:S8"/>
    <mergeCell ref="D2:S3"/>
    <mergeCell ref="H7:H8"/>
  </mergeCells>
  <phoneticPr fontId="19" type="noConversion"/>
  <printOptions horizontalCentered="1" verticalCentered="1"/>
  <pageMargins left="0.11811023622047245" right="0.11811023622047245" top="0.15748031496062992" bottom="0.35433070866141736" header="0.31496062992125984" footer="0.31496062992125984"/>
  <pageSetup scale="4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2"/>
  <sheetViews>
    <sheetView showGridLines="0" topLeftCell="C55" zoomScale="50" zoomScaleNormal="50" zoomScaleSheetLayoutView="80" workbookViewId="0">
      <selection activeCell="I7" sqref="I7"/>
    </sheetView>
  </sheetViews>
  <sheetFormatPr baseColWidth="10" defaultRowHeight="12.75"/>
  <cols>
    <col min="1" max="1" width="15.7109375" bestFit="1" customWidth="1"/>
    <col min="2" max="2" width="20.42578125" customWidth="1"/>
    <col min="3" max="3" width="26.85546875" style="259" customWidth="1"/>
    <col min="4" max="4" width="21.85546875" customWidth="1"/>
    <col min="5" max="6" width="17.140625" customWidth="1"/>
    <col min="7" max="7" width="16.85546875" customWidth="1"/>
    <col min="8" max="8" width="18.140625" customWidth="1"/>
    <col min="9" max="9" width="20.5703125" customWidth="1"/>
    <col min="10" max="10" width="27.28515625" style="159" customWidth="1"/>
    <col min="11" max="11" width="19.85546875" customWidth="1"/>
    <col min="12" max="12" width="17.5703125" customWidth="1"/>
    <col min="13" max="26" width="11.42578125" style="440"/>
  </cols>
  <sheetData>
    <row r="1" spans="1:26" ht="45" customHeight="1">
      <c r="A1" s="62" t="s">
        <v>141</v>
      </c>
      <c r="B1" s="141" t="s">
        <v>147</v>
      </c>
      <c r="C1" s="141" t="s">
        <v>142</v>
      </c>
      <c r="D1" s="141" t="s">
        <v>282</v>
      </c>
      <c r="E1" s="141" t="s">
        <v>232</v>
      </c>
      <c r="F1" s="141" t="s">
        <v>233</v>
      </c>
      <c r="G1" s="141" t="s">
        <v>145</v>
      </c>
      <c r="H1" s="176" t="s">
        <v>231</v>
      </c>
      <c r="I1" s="141" t="s">
        <v>138</v>
      </c>
      <c r="J1" s="141" t="s">
        <v>136</v>
      </c>
      <c r="K1" s="141" t="s">
        <v>155</v>
      </c>
      <c r="L1" s="63" t="s">
        <v>153</v>
      </c>
    </row>
    <row r="2" spans="1:26" ht="18" customHeight="1">
      <c r="A2" s="886" t="s">
        <v>132</v>
      </c>
      <c r="B2" s="946" t="s">
        <v>140</v>
      </c>
      <c r="C2" s="922" t="s">
        <v>18</v>
      </c>
      <c r="D2" s="221" t="s">
        <v>743</v>
      </c>
      <c r="E2" s="314">
        <v>9</v>
      </c>
      <c r="F2" s="319">
        <v>2</v>
      </c>
      <c r="G2" s="319">
        <v>5</v>
      </c>
      <c r="H2" s="319">
        <v>3</v>
      </c>
      <c r="I2" s="319">
        <v>1</v>
      </c>
      <c r="J2" s="319">
        <v>24</v>
      </c>
      <c r="K2" s="927">
        <f>SUM(E2:J4)</f>
        <v>87</v>
      </c>
      <c r="L2" s="931">
        <f>SUM(K2:K11)</f>
        <v>94</v>
      </c>
    </row>
    <row r="3" spans="1:26" ht="18" customHeight="1">
      <c r="A3" s="887"/>
      <c r="B3" s="947"/>
      <c r="C3" s="921"/>
      <c r="D3" s="173" t="s">
        <v>744</v>
      </c>
      <c r="E3" s="315">
        <v>9</v>
      </c>
      <c r="F3" s="320">
        <v>7</v>
      </c>
      <c r="G3" s="320">
        <v>3</v>
      </c>
      <c r="H3" s="320">
        <v>2</v>
      </c>
      <c r="I3" s="320">
        <v>1</v>
      </c>
      <c r="J3" s="320">
        <v>7</v>
      </c>
      <c r="K3" s="928"/>
      <c r="L3" s="932"/>
    </row>
    <row r="4" spans="1:26" ht="18" customHeight="1">
      <c r="A4" s="887"/>
      <c r="B4" s="947"/>
      <c r="C4" s="921"/>
      <c r="D4" s="173" t="s">
        <v>745</v>
      </c>
      <c r="E4" s="315">
        <v>1</v>
      </c>
      <c r="F4" s="320">
        <v>2</v>
      </c>
      <c r="G4" s="320">
        <v>8</v>
      </c>
      <c r="H4" s="320">
        <v>1</v>
      </c>
      <c r="I4" s="320"/>
      <c r="J4" s="320">
        <v>2</v>
      </c>
      <c r="K4" s="928"/>
      <c r="L4" s="932"/>
    </row>
    <row r="5" spans="1:26" ht="18" customHeight="1">
      <c r="A5" s="887"/>
      <c r="B5" s="947"/>
      <c r="C5" s="921" t="s">
        <v>109</v>
      </c>
      <c r="D5" s="173" t="s">
        <v>743</v>
      </c>
      <c r="E5" s="315"/>
      <c r="F5" s="320"/>
      <c r="G5" s="320"/>
      <c r="H5" s="320"/>
      <c r="I5" s="320"/>
      <c r="J5" s="320"/>
      <c r="K5" s="928">
        <f>SUM(E5:J8)</f>
        <v>0</v>
      </c>
      <c r="L5" s="932"/>
    </row>
    <row r="6" spans="1:26" ht="18" customHeight="1">
      <c r="A6" s="887"/>
      <c r="B6" s="947"/>
      <c r="C6" s="921"/>
      <c r="D6" s="173" t="s">
        <v>744</v>
      </c>
      <c r="E6" s="315"/>
      <c r="F6" s="320"/>
      <c r="G6" s="320"/>
      <c r="H6" s="320"/>
      <c r="I6" s="320"/>
      <c r="J6" s="320"/>
      <c r="K6" s="928"/>
      <c r="L6" s="932"/>
    </row>
    <row r="7" spans="1:26" ht="18" customHeight="1">
      <c r="A7" s="887"/>
      <c r="B7" s="947"/>
      <c r="C7" s="921"/>
      <c r="D7" s="173" t="s">
        <v>745</v>
      </c>
      <c r="E7" s="315"/>
      <c r="F7" s="320"/>
      <c r="G7" s="320"/>
      <c r="H7" s="320"/>
      <c r="I7" s="320"/>
      <c r="J7" s="320"/>
      <c r="K7" s="928"/>
      <c r="L7" s="932"/>
    </row>
    <row r="8" spans="1:26" ht="18" customHeight="1">
      <c r="A8" s="887"/>
      <c r="B8" s="947"/>
      <c r="C8" s="921"/>
      <c r="D8" s="173" t="s">
        <v>888</v>
      </c>
      <c r="E8" s="315"/>
      <c r="F8" s="320"/>
      <c r="G8" s="320"/>
      <c r="H8" s="320"/>
      <c r="I8" s="320"/>
      <c r="J8" s="320"/>
      <c r="K8" s="928"/>
      <c r="L8" s="932"/>
    </row>
    <row r="9" spans="1:26" s="310" customFormat="1" ht="18" customHeight="1">
      <c r="A9" s="887"/>
      <c r="B9" s="947"/>
      <c r="C9" s="921" t="s">
        <v>851</v>
      </c>
      <c r="D9" s="173" t="s">
        <v>744</v>
      </c>
      <c r="E9" s="315"/>
      <c r="F9" s="320"/>
      <c r="G9" s="320"/>
      <c r="H9" s="320">
        <v>1</v>
      </c>
      <c r="I9" s="320">
        <v>1</v>
      </c>
      <c r="J9" s="320"/>
      <c r="K9" s="928">
        <f>SUM(E9:J11)</f>
        <v>7</v>
      </c>
      <c r="L9" s="932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</row>
    <row r="10" spans="1:26" s="310" customFormat="1" ht="18" customHeight="1">
      <c r="A10" s="887"/>
      <c r="B10" s="947"/>
      <c r="C10" s="921"/>
      <c r="D10" s="173" t="s">
        <v>745</v>
      </c>
      <c r="E10" s="315">
        <v>2</v>
      </c>
      <c r="F10" s="320"/>
      <c r="G10" s="320"/>
      <c r="H10" s="320"/>
      <c r="I10" s="320">
        <v>1</v>
      </c>
      <c r="J10" s="320">
        <v>1</v>
      </c>
      <c r="K10" s="928"/>
      <c r="L10" s="932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</row>
    <row r="11" spans="1:26" s="310" customFormat="1" ht="18" customHeight="1">
      <c r="A11" s="887"/>
      <c r="B11" s="947"/>
      <c r="C11" s="921"/>
      <c r="D11" s="173" t="s">
        <v>1038</v>
      </c>
      <c r="E11" s="315"/>
      <c r="F11" s="320"/>
      <c r="G11" s="320"/>
      <c r="H11" s="320"/>
      <c r="I11" s="320"/>
      <c r="J11" s="320">
        <v>1</v>
      </c>
      <c r="K11" s="928"/>
      <c r="L11" s="933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</row>
    <row r="12" spans="1:26" ht="18" customHeight="1">
      <c r="A12" s="887"/>
      <c r="B12" s="924" t="s">
        <v>139</v>
      </c>
      <c r="C12" s="919" t="s">
        <v>942</v>
      </c>
      <c r="D12" s="105" t="s">
        <v>743</v>
      </c>
      <c r="E12" s="316"/>
      <c r="F12" s="321"/>
      <c r="G12" s="321"/>
      <c r="H12" s="322">
        <v>1</v>
      </c>
      <c r="I12" s="321"/>
      <c r="J12" s="321"/>
      <c r="K12" s="929">
        <f>SUM(E12:J16)</f>
        <v>31</v>
      </c>
      <c r="L12" s="935">
        <f>SUM(K12:K28)</f>
        <v>84</v>
      </c>
    </row>
    <row r="13" spans="1:26" s="310" customFormat="1" ht="18" customHeight="1">
      <c r="A13" s="887"/>
      <c r="B13" s="924"/>
      <c r="C13" s="919"/>
      <c r="D13" s="105" t="s">
        <v>744</v>
      </c>
      <c r="E13" s="316">
        <v>1</v>
      </c>
      <c r="F13" s="321">
        <v>2</v>
      </c>
      <c r="G13" s="321">
        <v>4</v>
      </c>
      <c r="H13" s="322">
        <v>2</v>
      </c>
      <c r="I13" s="321">
        <v>2</v>
      </c>
      <c r="J13" s="321">
        <v>7</v>
      </c>
      <c r="K13" s="929"/>
      <c r="L13" s="936"/>
      <c r="M13" s="440"/>
      <c r="N13" s="440"/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  <c r="Z13" s="440"/>
    </row>
    <row r="14" spans="1:26" s="310" customFormat="1" ht="18" customHeight="1">
      <c r="A14" s="887"/>
      <c r="B14" s="924"/>
      <c r="C14" s="919"/>
      <c r="D14" s="105" t="s">
        <v>745</v>
      </c>
      <c r="E14" s="316"/>
      <c r="F14" s="321"/>
      <c r="G14" s="321"/>
      <c r="H14" s="322">
        <v>3</v>
      </c>
      <c r="I14" s="321">
        <v>1</v>
      </c>
      <c r="J14" s="321">
        <v>1</v>
      </c>
      <c r="K14" s="929"/>
      <c r="L14" s="936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</row>
    <row r="15" spans="1:26" s="310" customFormat="1" ht="18" customHeight="1">
      <c r="A15" s="887"/>
      <c r="B15" s="924"/>
      <c r="C15" s="919"/>
      <c r="D15" s="105" t="s">
        <v>792</v>
      </c>
      <c r="E15" s="316">
        <v>2</v>
      </c>
      <c r="F15" s="321"/>
      <c r="G15" s="321">
        <v>2</v>
      </c>
      <c r="H15" s="322"/>
      <c r="I15" s="321">
        <v>1</v>
      </c>
      <c r="J15" s="321">
        <v>2</v>
      </c>
      <c r="K15" s="929"/>
      <c r="L15" s="936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</row>
    <row r="16" spans="1:26" s="310" customFormat="1" ht="18" customHeight="1">
      <c r="A16" s="887"/>
      <c r="B16" s="924"/>
      <c r="C16" s="919"/>
      <c r="D16" s="105" t="s">
        <v>1100</v>
      </c>
      <c r="E16" s="316"/>
      <c r="F16" s="321"/>
      <c r="G16" s="321"/>
      <c r="H16" s="322"/>
      <c r="I16" s="321"/>
      <c r="J16" s="321"/>
      <c r="K16" s="929"/>
      <c r="L16" s="936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</row>
    <row r="17" spans="1:26" s="310" customFormat="1" ht="18" customHeight="1">
      <c r="A17" s="887"/>
      <c r="B17" s="924"/>
      <c r="C17" s="919" t="s">
        <v>1037</v>
      </c>
      <c r="D17" s="105" t="s">
        <v>743</v>
      </c>
      <c r="E17" s="316"/>
      <c r="F17" s="321">
        <v>1</v>
      </c>
      <c r="G17" s="321"/>
      <c r="H17" s="322"/>
      <c r="I17" s="321"/>
      <c r="J17" s="321"/>
      <c r="K17" s="929">
        <f>SUM(E17:J19)</f>
        <v>42</v>
      </c>
      <c r="L17" s="936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</row>
    <row r="18" spans="1:26" s="310" customFormat="1" ht="18" customHeight="1">
      <c r="A18" s="887"/>
      <c r="B18" s="924"/>
      <c r="C18" s="919"/>
      <c r="D18" s="105" t="s">
        <v>744</v>
      </c>
      <c r="E18" s="316">
        <v>13</v>
      </c>
      <c r="F18" s="321">
        <v>9</v>
      </c>
      <c r="G18" s="321"/>
      <c r="H18" s="322"/>
      <c r="I18" s="321">
        <v>2</v>
      </c>
      <c r="J18" s="321">
        <v>12</v>
      </c>
      <c r="K18" s="929"/>
      <c r="L18" s="936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</row>
    <row r="19" spans="1:26" s="310" customFormat="1" ht="18" customHeight="1">
      <c r="A19" s="887"/>
      <c r="B19" s="924"/>
      <c r="C19" s="919"/>
      <c r="D19" s="105" t="s">
        <v>745</v>
      </c>
      <c r="E19" s="316"/>
      <c r="F19" s="321">
        <v>2</v>
      </c>
      <c r="G19" s="321"/>
      <c r="H19" s="322"/>
      <c r="I19" s="321"/>
      <c r="J19" s="321">
        <v>3</v>
      </c>
      <c r="K19" s="929"/>
      <c r="L19" s="936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</row>
    <row r="20" spans="1:26" ht="18" customHeight="1">
      <c r="A20" s="887"/>
      <c r="B20" s="924"/>
      <c r="C20" s="919" t="s">
        <v>983</v>
      </c>
      <c r="D20" s="105" t="s">
        <v>743</v>
      </c>
      <c r="E20" s="316"/>
      <c r="F20" s="321"/>
      <c r="G20" s="321"/>
      <c r="H20" s="322"/>
      <c r="I20" s="321"/>
      <c r="J20" s="321"/>
      <c r="K20" s="929">
        <f>SUM(E20:J22)</f>
        <v>0</v>
      </c>
      <c r="L20" s="936"/>
    </row>
    <row r="21" spans="1:26" ht="18" customHeight="1">
      <c r="A21" s="887"/>
      <c r="B21" s="924"/>
      <c r="C21" s="919"/>
      <c r="D21" s="105" t="s">
        <v>744</v>
      </c>
      <c r="E21" s="316"/>
      <c r="F21" s="321"/>
      <c r="G21" s="321"/>
      <c r="H21" s="322"/>
      <c r="I21" s="321"/>
      <c r="J21" s="321"/>
      <c r="K21" s="929"/>
      <c r="L21" s="936"/>
    </row>
    <row r="22" spans="1:26" ht="18" customHeight="1">
      <c r="A22" s="887"/>
      <c r="B22" s="924"/>
      <c r="C22" s="919"/>
      <c r="D22" s="105" t="s">
        <v>888</v>
      </c>
      <c r="E22" s="316"/>
      <c r="F22" s="321"/>
      <c r="G22" s="321"/>
      <c r="H22" s="322"/>
      <c r="I22" s="321"/>
      <c r="J22" s="321"/>
      <c r="K22" s="929"/>
      <c r="L22" s="936"/>
    </row>
    <row r="23" spans="1:26" s="310" customFormat="1" ht="18" customHeight="1">
      <c r="A23" s="887"/>
      <c r="B23" s="924"/>
      <c r="C23" s="919" t="s">
        <v>984</v>
      </c>
      <c r="D23" s="105" t="s">
        <v>743</v>
      </c>
      <c r="E23" s="316">
        <v>2</v>
      </c>
      <c r="F23" s="321">
        <v>1</v>
      </c>
      <c r="G23" s="321"/>
      <c r="H23" s="322"/>
      <c r="I23" s="321">
        <v>1</v>
      </c>
      <c r="J23" s="321"/>
      <c r="K23" s="929">
        <f>SUM(E23:J26)</f>
        <v>11</v>
      </c>
      <c r="L23" s="936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</row>
    <row r="24" spans="1:26" s="310" customFormat="1" ht="18" customHeight="1">
      <c r="A24" s="887"/>
      <c r="B24" s="924"/>
      <c r="C24" s="919"/>
      <c r="D24" s="105" t="s">
        <v>744</v>
      </c>
      <c r="E24" s="316">
        <v>1</v>
      </c>
      <c r="F24" s="321"/>
      <c r="G24" s="321"/>
      <c r="H24" s="322"/>
      <c r="I24" s="321">
        <v>1</v>
      </c>
      <c r="J24" s="321">
        <v>5</v>
      </c>
      <c r="K24" s="929"/>
      <c r="L24" s="936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</row>
    <row r="25" spans="1:26" s="310" customFormat="1" ht="18" customHeight="1">
      <c r="A25" s="887"/>
      <c r="B25" s="924"/>
      <c r="C25" s="919"/>
      <c r="D25" s="105" t="s">
        <v>745</v>
      </c>
      <c r="E25" s="316"/>
      <c r="F25" s="321"/>
      <c r="G25" s="321"/>
      <c r="H25" s="322"/>
      <c r="I25" s="321"/>
      <c r="J25" s="321"/>
      <c r="K25" s="929"/>
      <c r="L25" s="936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</row>
    <row r="26" spans="1:26" s="310" customFormat="1" ht="18" customHeight="1">
      <c r="A26" s="887"/>
      <c r="B26" s="924"/>
      <c r="C26" s="919"/>
      <c r="D26" s="105" t="s">
        <v>888</v>
      </c>
      <c r="E26" s="316"/>
      <c r="F26" s="321"/>
      <c r="G26" s="321"/>
      <c r="H26" s="322"/>
      <c r="I26" s="321"/>
      <c r="J26" s="321"/>
      <c r="K26" s="929"/>
      <c r="L26" s="936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</row>
    <row r="27" spans="1:26" ht="18" customHeight="1">
      <c r="A27" s="887"/>
      <c r="B27" s="924"/>
      <c r="C27" s="919" t="s">
        <v>15</v>
      </c>
      <c r="D27" s="105" t="s">
        <v>744</v>
      </c>
      <c r="E27" s="316"/>
      <c r="F27" s="321"/>
      <c r="G27" s="321"/>
      <c r="H27" s="322"/>
      <c r="I27" s="321"/>
      <c r="J27" s="321"/>
      <c r="K27" s="929">
        <f>SUM(E27:J28)</f>
        <v>0</v>
      </c>
      <c r="L27" s="936"/>
    </row>
    <row r="28" spans="1:26" ht="18" customHeight="1">
      <c r="A28" s="887"/>
      <c r="B28" s="924"/>
      <c r="C28" s="919"/>
      <c r="D28" s="105" t="s">
        <v>888</v>
      </c>
      <c r="E28" s="316"/>
      <c r="F28" s="321"/>
      <c r="G28" s="321"/>
      <c r="H28" s="322"/>
      <c r="I28" s="321"/>
      <c r="J28" s="321"/>
      <c r="K28" s="929"/>
      <c r="L28" s="937"/>
    </row>
    <row r="29" spans="1:26" ht="18" customHeight="1">
      <c r="A29" s="887"/>
      <c r="B29" s="947" t="s">
        <v>146</v>
      </c>
      <c r="C29" s="921" t="s">
        <v>35</v>
      </c>
      <c r="D29" s="173" t="s">
        <v>744</v>
      </c>
      <c r="E29" s="315"/>
      <c r="F29" s="320"/>
      <c r="G29" s="320"/>
      <c r="H29" s="320"/>
      <c r="I29" s="320"/>
      <c r="J29" s="320"/>
      <c r="K29" s="928">
        <f>SUM(E29:J31)</f>
        <v>1</v>
      </c>
      <c r="L29" s="938">
        <f>SUM(K29)</f>
        <v>1</v>
      </c>
    </row>
    <row r="30" spans="1:26" ht="18" customHeight="1">
      <c r="A30" s="887"/>
      <c r="B30" s="947"/>
      <c r="C30" s="921"/>
      <c r="D30" s="173" t="s">
        <v>747</v>
      </c>
      <c r="E30" s="315">
        <v>1</v>
      </c>
      <c r="F30" s="320"/>
      <c r="G30" s="320"/>
      <c r="H30" s="320"/>
      <c r="I30" s="320"/>
      <c r="J30" s="320"/>
      <c r="K30" s="928"/>
      <c r="L30" s="932"/>
    </row>
    <row r="31" spans="1:26" s="310" customFormat="1" ht="18" customHeight="1">
      <c r="A31" s="887"/>
      <c r="B31" s="395"/>
      <c r="C31" s="921"/>
      <c r="D31" s="173" t="s">
        <v>746</v>
      </c>
      <c r="E31" s="315"/>
      <c r="F31" s="320"/>
      <c r="G31" s="320"/>
      <c r="H31" s="320"/>
      <c r="I31" s="320"/>
      <c r="J31" s="320"/>
      <c r="K31" s="928"/>
      <c r="L31" s="932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</row>
    <row r="32" spans="1:26" s="310" customFormat="1" ht="18" customHeight="1">
      <c r="A32" s="887"/>
      <c r="B32" s="783"/>
      <c r="C32" s="920" t="s">
        <v>1221</v>
      </c>
      <c r="D32" s="679" t="s">
        <v>1222</v>
      </c>
      <c r="E32" s="784"/>
      <c r="F32" s="784"/>
      <c r="G32" s="784"/>
      <c r="H32" s="784"/>
      <c r="I32" s="824"/>
      <c r="J32" s="784"/>
      <c r="K32" s="948">
        <f>SUM(E32:J34)</f>
        <v>1</v>
      </c>
      <c r="L32" s="945">
        <f>SUM(K32:K57)</f>
        <v>58</v>
      </c>
      <c r="M32" s="440"/>
      <c r="N32" s="440"/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</row>
    <row r="33" spans="1:26" s="310" customFormat="1" ht="18" customHeight="1">
      <c r="A33" s="887"/>
      <c r="B33" s="783"/>
      <c r="C33" s="920"/>
      <c r="D33" s="679" t="s">
        <v>1223</v>
      </c>
      <c r="E33" s="784"/>
      <c r="F33" s="784"/>
      <c r="G33" s="784"/>
      <c r="H33" s="784"/>
      <c r="I33" s="824"/>
      <c r="J33" s="784"/>
      <c r="K33" s="948"/>
      <c r="L33" s="945"/>
      <c r="M33" s="440"/>
      <c r="N33" s="440"/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</row>
    <row r="34" spans="1:26" s="310" customFormat="1" ht="18" customHeight="1">
      <c r="A34" s="887"/>
      <c r="B34" s="783"/>
      <c r="C34" s="920"/>
      <c r="D34" s="679" t="s">
        <v>746</v>
      </c>
      <c r="E34" s="784"/>
      <c r="F34" s="784"/>
      <c r="G34" s="784"/>
      <c r="H34" s="784"/>
      <c r="I34" s="824"/>
      <c r="J34" s="784">
        <v>1</v>
      </c>
      <c r="K34" s="948"/>
      <c r="L34" s="945"/>
      <c r="M34" s="440"/>
      <c r="N34" s="440"/>
      <c r="O34" s="440"/>
      <c r="P34" s="440"/>
      <c r="Q34" s="440"/>
      <c r="R34" s="440"/>
      <c r="S34" s="440"/>
      <c r="T34" s="440"/>
      <c r="U34" s="440"/>
      <c r="V34" s="440"/>
      <c r="W34" s="440"/>
      <c r="X34" s="440"/>
      <c r="Y34" s="440"/>
      <c r="Z34" s="440"/>
    </row>
    <row r="35" spans="1:26" ht="18" customHeight="1">
      <c r="A35" s="887"/>
      <c r="B35" s="918" t="s">
        <v>143</v>
      </c>
      <c r="C35" s="920" t="s">
        <v>43</v>
      </c>
      <c r="D35" s="233" t="s">
        <v>743</v>
      </c>
      <c r="E35" s="317"/>
      <c r="F35" s="322"/>
      <c r="G35" s="322"/>
      <c r="H35" s="322"/>
      <c r="I35" s="322"/>
      <c r="J35" s="322"/>
      <c r="K35" s="939">
        <f>SUM(E35:J36)</f>
        <v>0</v>
      </c>
      <c r="L35" s="945"/>
    </row>
    <row r="36" spans="1:26" ht="18" customHeight="1">
      <c r="A36" s="887"/>
      <c r="B36" s="918"/>
      <c r="C36" s="920"/>
      <c r="D36" s="233" t="s">
        <v>744</v>
      </c>
      <c r="E36" s="317"/>
      <c r="F36" s="322"/>
      <c r="G36" s="322"/>
      <c r="H36" s="322"/>
      <c r="I36" s="322"/>
      <c r="J36" s="322"/>
      <c r="K36" s="939"/>
      <c r="L36" s="945"/>
    </row>
    <row r="37" spans="1:26" ht="18" customHeight="1">
      <c r="A37" s="887"/>
      <c r="B37" s="918"/>
      <c r="C37" s="920" t="s">
        <v>122</v>
      </c>
      <c r="D37" s="233" t="s">
        <v>743</v>
      </c>
      <c r="E37" s="317">
        <v>8</v>
      </c>
      <c r="F37" s="322">
        <v>4</v>
      </c>
      <c r="G37" s="322"/>
      <c r="H37" s="322">
        <v>2</v>
      </c>
      <c r="I37" s="322">
        <v>1</v>
      </c>
      <c r="J37" s="322">
        <v>5</v>
      </c>
      <c r="K37" s="939">
        <f>SUM(E37:J41)</f>
        <v>49</v>
      </c>
      <c r="L37" s="945"/>
    </row>
    <row r="38" spans="1:26" ht="18" customHeight="1">
      <c r="A38" s="887"/>
      <c r="B38" s="918"/>
      <c r="C38" s="920"/>
      <c r="D38" s="233" t="s">
        <v>744</v>
      </c>
      <c r="E38" s="317">
        <v>13</v>
      </c>
      <c r="F38" s="322">
        <v>6</v>
      </c>
      <c r="G38" s="322"/>
      <c r="H38" s="322">
        <v>1</v>
      </c>
      <c r="I38" s="322">
        <v>1</v>
      </c>
      <c r="J38" s="322">
        <v>5</v>
      </c>
      <c r="K38" s="939"/>
      <c r="L38" s="945"/>
    </row>
    <row r="39" spans="1:26" s="310" customFormat="1" ht="18" customHeight="1">
      <c r="A39" s="887"/>
      <c r="B39" s="918"/>
      <c r="C39" s="920"/>
      <c r="D39" s="233" t="s">
        <v>745</v>
      </c>
      <c r="E39" s="317"/>
      <c r="F39" s="322">
        <v>1</v>
      </c>
      <c r="G39" s="322"/>
      <c r="H39" s="322">
        <v>2</v>
      </c>
      <c r="I39" s="322"/>
      <c r="J39" s="322"/>
      <c r="K39" s="939"/>
      <c r="L39" s="945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</row>
    <row r="40" spans="1:26" s="310" customFormat="1" ht="18" customHeight="1">
      <c r="A40" s="887"/>
      <c r="B40" s="918"/>
      <c r="C40" s="920"/>
      <c r="D40" s="233" t="s">
        <v>888</v>
      </c>
      <c r="E40" s="317"/>
      <c r="F40" s="322"/>
      <c r="G40" s="322"/>
      <c r="H40" s="322"/>
      <c r="I40" s="322"/>
      <c r="J40" s="322"/>
      <c r="K40" s="939"/>
      <c r="L40" s="945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0"/>
    </row>
    <row r="41" spans="1:26" ht="18" customHeight="1">
      <c r="A41" s="887"/>
      <c r="B41" s="918"/>
      <c r="C41" s="920"/>
      <c r="D41" s="233" t="s">
        <v>1178</v>
      </c>
      <c r="E41" s="317"/>
      <c r="F41" s="322"/>
      <c r="G41" s="322"/>
      <c r="H41" s="322"/>
      <c r="I41" s="322"/>
      <c r="J41" s="322"/>
      <c r="K41" s="939"/>
      <c r="L41" s="945"/>
    </row>
    <row r="42" spans="1:26" ht="18" customHeight="1">
      <c r="A42" s="887"/>
      <c r="B42" s="918"/>
      <c r="C42" s="920" t="s">
        <v>789</v>
      </c>
      <c r="D42" s="233" t="s">
        <v>743</v>
      </c>
      <c r="E42" s="317"/>
      <c r="F42" s="322"/>
      <c r="G42" s="322"/>
      <c r="H42" s="322"/>
      <c r="I42" s="322">
        <v>1</v>
      </c>
      <c r="J42" s="322"/>
      <c r="K42" s="939">
        <f>SUM(E42:J46)</f>
        <v>5</v>
      </c>
      <c r="L42" s="945"/>
    </row>
    <row r="43" spans="1:26" s="310" customFormat="1" ht="18" customHeight="1">
      <c r="A43" s="887"/>
      <c r="B43" s="918"/>
      <c r="C43" s="920"/>
      <c r="D43" s="233" t="s">
        <v>744</v>
      </c>
      <c r="E43" s="317">
        <v>2</v>
      </c>
      <c r="F43" s="322"/>
      <c r="G43" s="322"/>
      <c r="H43" s="322"/>
      <c r="I43" s="322"/>
      <c r="J43" s="322"/>
      <c r="K43" s="939"/>
      <c r="L43" s="945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0"/>
    </row>
    <row r="44" spans="1:26" s="310" customFormat="1" ht="18" customHeight="1">
      <c r="A44" s="887"/>
      <c r="B44" s="918"/>
      <c r="C44" s="920"/>
      <c r="D44" s="233" t="s">
        <v>745</v>
      </c>
      <c r="E44" s="317"/>
      <c r="F44" s="322"/>
      <c r="G44" s="322"/>
      <c r="H44" s="322"/>
      <c r="I44" s="322"/>
      <c r="J44" s="322"/>
      <c r="K44" s="939"/>
      <c r="L44" s="945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0"/>
    </row>
    <row r="45" spans="1:26" s="310" customFormat="1" ht="18" customHeight="1">
      <c r="A45" s="887"/>
      <c r="B45" s="918"/>
      <c r="C45" s="920"/>
      <c r="D45" s="233" t="s">
        <v>888</v>
      </c>
      <c r="E45" s="317">
        <v>1</v>
      </c>
      <c r="F45" s="322"/>
      <c r="G45" s="322"/>
      <c r="H45" s="322"/>
      <c r="I45" s="322"/>
      <c r="J45" s="322"/>
      <c r="K45" s="939"/>
      <c r="L45" s="945"/>
      <c r="M45" s="440"/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0"/>
    </row>
    <row r="46" spans="1:26" s="310" customFormat="1" ht="18" customHeight="1">
      <c r="A46" s="887"/>
      <c r="B46" s="918"/>
      <c r="C46" s="920"/>
      <c r="D46" s="233" t="s">
        <v>1069</v>
      </c>
      <c r="E46" s="317"/>
      <c r="F46" s="322"/>
      <c r="G46" s="322">
        <v>1</v>
      </c>
      <c r="H46" s="322"/>
      <c r="I46" s="322"/>
      <c r="J46" s="322"/>
      <c r="K46" s="939"/>
      <c r="L46" s="945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0"/>
    </row>
    <row r="47" spans="1:26" ht="18" customHeight="1">
      <c r="A47" s="887"/>
      <c r="B47" s="918"/>
      <c r="C47" s="920" t="s">
        <v>55</v>
      </c>
      <c r="D47" s="233" t="s">
        <v>743</v>
      </c>
      <c r="E47" s="317"/>
      <c r="F47" s="322"/>
      <c r="G47" s="322"/>
      <c r="H47" s="322"/>
      <c r="I47" s="322"/>
      <c r="J47" s="322"/>
      <c r="K47" s="939">
        <f>SUM(E47:J50)</f>
        <v>2</v>
      </c>
      <c r="L47" s="945"/>
    </row>
    <row r="48" spans="1:26" ht="18" customHeight="1">
      <c r="A48" s="887"/>
      <c r="B48" s="918"/>
      <c r="C48" s="920"/>
      <c r="D48" s="233" t="s">
        <v>744</v>
      </c>
      <c r="E48" s="317"/>
      <c r="F48" s="322"/>
      <c r="G48" s="322"/>
      <c r="H48" s="322"/>
      <c r="I48" s="322"/>
      <c r="J48" s="322">
        <v>2</v>
      </c>
      <c r="K48" s="939"/>
      <c r="L48" s="945"/>
    </row>
    <row r="49" spans="1:26" s="310" customFormat="1" ht="18" customHeight="1">
      <c r="A49" s="887"/>
      <c r="B49" s="918"/>
      <c r="C49" s="920"/>
      <c r="D49" s="233" t="s">
        <v>745</v>
      </c>
      <c r="E49" s="317"/>
      <c r="F49" s="322"/>
      <c r="G49" s="322"/>
      <c r="H49" s="322"/>
      <c r="I49" s="322"/>
      <c r="J49" s="322"/>
      <c r="K49" s="939"/>
      <c r="L49" s="945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440"/>
    </row>
    <row r="50" spans="1:26" ht="18" customHeight="1">
      <c r="A50" s="887"/>
      <c r="B50" s="918"/>
      <c r="C50" s="920"/>
      <c r="D50" s="233" t="s">
        <v>888</v>
      </c>
      <c r="E50" s="317"/>
      <c r="F50" s="322"/>
      <c r="G50" s="322"/>
      <c r="H50" s="322"/>
      <c r="I50" s="322"/>
      <c r="J50" s="322"/>
      <c r="K50" s="939"/>
      <c r="L50" s="945"/>
    </row>
    <row r="51" spans="1:26" ht="18" customHeight="1">
      <c r="A51" s="887"/>
      <c r="B51" s="918"/>
      <c r="C51" s="920" t="s">
        <v>56</v>
      </c>
      <c r="D51" s="233" t="s">
        <v>743</v>
      </c>
      <c r="E51" s="317"/>
      <c r="F51" s="322"/>
      <c r="G51" s="322"/>
      <c r="H51" s="322"/>
      <c r="I51" s="322"/>
      <c r="J51" s="322"/>
      <c r="K51" s="939">
        <f>SUM(E51:J54)</f>
        <v>1</v>
      </c>
      <c r="L51" s="945"/>
    </row>
    <row r="52" spans="1:26" ht="18" customHeight="1">
      <c r="A52" s="887"/>
      <c r="B52" s="918"/>
      <c r="C52" s="920"/>
      <c r="D52" s="233" t="s">
        <v>744</v>
      </c>
      <c r="E52" s="317"/>
      <c r="F52" s="322"/>
      <c r="G52" s="322"/>
      <c r="H52" s="322"/>
      <c r="I52" s="322"/>
      <c r="J52" s="322"/>
      <c r="K52" s="939"/>
      <c r="L52" s="945"/>
    </row>
    <row r="53" spans="1:26" ht="18" customHeight="1">
      <c r="A53" s="887"/>
      <c r="B53" s="918"/>
      <c r="C53" s="920"/>
      <c r="D53" s="233" t="s">
        <v>745</v>
      </c>
      <c r="E53" s="317"/>
      <c r="F53" s="322"/>
      <c r="G53" s="322"/>
      <c r="H53" s="322"/>
      <c r="I53" s="322"/>
      <c r="J53" s="322"/>
      <c r="K53" s="939"/>
      <c r="L53" s="945"/>
    </row>
    <row r="54" spans="1:26" s="310" customFormat="1" ht="18" customHeight="1">
      <c r="A54" s="887"/>
      <c r="B54" s="918"/>
      <c r="C54" s="920"/>
      <c r="D54" s="233" t="s">
        <v>888</v>
      </c>
      <c r="E54" s="317"/>
      <c r="F54" s="322"/>
      <c r="G54" s="322"/>
      <c r="H54" s="322"/>
      <c r="I54" s="322"/>
      <c r="J54" s="322">
        <v>1</v>
      </c>
      <c r="K54" s="939"/>
      <c r="L54" s="945"/>
      <c r="M54" s="440"/>
      <c r="N54" s="440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</row>
    <row r="55" spans="1:26" ht="18" customHeight="1">
      <c r="A55" s="887"/>
      <c r="B55" s="918"/>
      <c r="C55" s="745" t="s">
        <v>117</v>
      </c>
      <c r="D55" s="233"/>
      <c r="E55" s="317"/>
      <c r="F55" s="322"/>
      <c r="G55" s="322"/>
      <c r="H55" s="322"/>
      <c r="I55" s="322"/>
      <c r="J55" s="322"/>
      <c r="K55" s="785">
        <f>SUM(E55:J55)</f>
        <v>0</v>
      </c>
      <c r="L55" s="945"/>
    </row>
    <row r="56" spans="1:26" ht="18" customHeight="1">
      <c r="A56" s="887"/>
      <c r="B56" s="918"/>
      <c r="C56" s="943" t="s">
        <v>118</v>
      </c>
      <c r="D56" s="233" t="s">
        <v>743</v>
      </c>
      <c r="E56" s="317"/>
      <c r="F56" s="322"/>
      <c r="G56" s="322"/>
      <c r="H56" s="322"/>
      <c r="I56" s="322"/>
      <c r="J56" s="322"/>
      <c r="K56" s="939">
        <f>SUM(E56:J57)</f>
        <v>0</v>
      </c>
      <c r="L56" s="945"/>
      <c r="R56" s="441" t="s">
        <v>765</v>
      </c>
    </row>
    <row r="57" spans="1:26" s="310" customFormat="1" ht="18" customHeight="1">
      <c r="A57" s="887"/>
      <c r="B57" s="679"/>
      <c r="C57" s="943"/>
      <c r="D57" s="233" t="s">
        <v>744</v>
      </c>
      <c r="E57" s="317"/>
      <c r="F57" s="322"/>
      <c r="G57" s="322"/>
      <c r="H57" s="322"/>
      <c r="I57" s="322"/>
      <c r="J57" s="322"/>
      <c r="K57" s="939"/>
      <c r="L57" s="945"/>
      <c r="M57" s="440"/>
      <c r="N57" s="440"/>
      <c r="O57" s="440"/>
      <c r="P57" s="440"/>
      <c r="Q57" s="440"/>
      <c r="R57" s="441"/>
      <c r="S57" s="440"/>
      <c r="T57" s="440"/>
      <c r="U57" s="440"/>
      <c r="V57" s="440"/>
      <c r="W57" s="440"/>
      <c r="X57" s="440"/>
      <c r="Y57" s="440"/>
      <c r="Z57" s="440"/>
    </row>
    <row r="58" spans="1:26" ht="18" customHeight="1">
      <c r="A58" s="887"/>
      <c r="B58" s="940" t="s">
        <v>144</v>
      </c>
      <c r="C58" s="746" t="s">
        <v>67</v>
      </c>
      <c r="D58" s="173"/>
      <c r="E58" s="315"/>
      <c r="F58" s="320"/>
      <c r="G58" s="320"/>
      <c r="H58" s="320"/>
      <c r="I58" s="320"/>
      <c r="J58" s="320"/>
      <c r="K58" s="232">
        <f>SUM(E58:J58)</f>
        <v>0</v>
      </c>
      <c r="L58" s="925">
        <f>SUM(K58:K81)</f>
        <v>19</v>
      </c>
    </row>
    <row r="59" spans="1:26" ht="18" customHeight="1">
      <c r="A59" s="887"/>
      <c r="B59" s="940"/>
      <c r="C59" s="921" t="s">
        <v>68</v>
      </c>
      <c r="D59" s="173" t="s">
        <v>744</v>
      </c>
      <c r="E59" s="315">
        <v>1</v>
      </c>
      <c r="F59" s="320">
        <v>1</v>
      </c>
      <c r="G59" s="320">
        <v>1</v>
      </c>
      <c r="H59" s="320"/>
      <c r="I59" s="320"/>
      <c r="J59" s="320"/>
      <c r="K59" s="930">
        <f>SUM(E59:J60)</f>
        <v>4</v>
      </c>
      <c r="L59" s="925"/>
    </row>
    <row r="60" spans="1:26" ht="18" customHeight="1">
      <c r="A60" s="887"/>
      <c r="B60" s="940"/>
      <c r="C60" s="921"/>
      <c r="D60" s="173" t="s">
        <v>748</v>
      </c>
      <c r="E60" s="315"/>
      <c r="F60" s="320"/>
      <c r="G60" s="320"/>
      <c r="H60" s="320">
        <v>1</v>
      </c>
      <c r="I60" s="320"/>
      <c r="J60" s="320"/>
      <c r="K60" s="930"/>
      <c r="L60" s="925"/>
    </row>
    <row r="61" spans="1:26" ht="18" customHeight="1">
      <c r="A61" s="887"/>
      <c r="B61" s="940"/>
      <c r="C61" s="921" t="s">
        <v>69</v>
      </c>
      <c r="D61" s="173" t="s">
        <v>743</v>
      </c>
      <c r="E61" s="315">
        <v>6</v>
      </c>
      <c r="F61" s="320">
        <v>1</v>
      </c>
      <c r="G61" s="320"/>
      <c r="H61" s="320">
        <v>1</v>
      </c>
      <c r="I61" s="320">
        <v>1</v>
      </c>
      <c r="J61" s="320"/>
      <c r="K61" s="930">
        <f>SUM(E61:J63)</f>
        <v>9</v>
      </c>
      <c r="L61" s="925"/>
    </row>
    <row r="62" spans="1:26" s="310" customFormat="1" ht="18" customHeight="1">
      <c r="A62" s="887"/>
      <c r="B62" s="940"/>
      <c r="C62" s="921"/>
      <c r="D62" s="173" t="s">
        <v>744</v>
      </c>
      <c r="E62" s="315"/>
      <c r="F62" s="320"/>
      <c r="G62" s="320"/>
      <c r="H62" s="320"/>
      <c r="I62" s="320"/>
      <c r="J62" s="320"/>
      <c r="K62" s="930"/>
      <c r="L62" s="925"/>
      <c r="M62" s="440"/>
      <c r="N62" s="440"/>
      <c r="O62" s="440"/>
      <c r="P62" s="440"/>
      <c r="Q62" s="440"/>
      <c r="R62" s="440"/>
      <c r="S62" s="440"/>
      <c r="T62" s="440"/>
      <c r="U62" s="440"/>
      <c r="V62" s="440"/>
      <c r="W62" s="440"/>
      <c r="X62" s="440"/>
      <c r="Y62" s="440"/>
      <c r="Z62" s="440"/>
    </row>
    <row r="63" spans="1:26" ht="18" customHeight="1">
      <c r="A63" s="887"/>
      <c r="B63" s="940"/>
      <c r="C63" s="921"/>
      <c r="D63" s="173" t="s">
        <v>745</v>
      </c>
      <c r="E63" s="315"/>
      <c r="F63" s="320"/>
      <c r="G63" s="320"/>
      <c r="H63" s="320"/>
      <c r="I63" s="320"/>
      <c r="J63" s="320"/>
      <c r="K63" s="930"/>
      <c r="L63" s="925"/>
    </row>
    <row r="64" spans="1:26" ht="18" customHeight="1">
      <c r="A64" s="887"/>
      <c r="B64" s="940"/>
      <c r="C64" s="746" t="s">
        <v>74</v>
      </c>
      <c r="D64" s="173" t="s">
        <v>743</v>
      </c>
      <c r="E64" s="315"/>
      <c r="F64" s="320"/>
      <c r="G64" s="320"/>
      <c r="H64" s="320"/>
      <c r="I64" s="320"/>
      <c r="J64" s="320"/>
      <c r="K64" s="232">
        <f>SUM(E64:J64)</f>
        <v>0</v>
      </c>
      <c r="L64" s="925"/>
    </row>
    <row r="65" spans="1:26" ht="18" customHeight="1">
      <c r="A65" s="887"/>
      <c r="B65" s="940"/>
      <c r="C65" s="942" t="s">
        <v>75</v>
      </c>
      <c r="D65" s="173" t="s">
        <v>748</v>
      </c>
      <c r="E65" s="315"/>
      <c r="F65" s="320"/>
      <c r="G65" s="320"/>
      <c r="H65" s="320"/>
      <c r="I65" s="320"/>
      <c r="J65" s="320"/>
      <c r="K65" s="928">
        <f>SUM(E65:J66)</f>
        <v>0</v>
      </c>
      <c r="L65" s="925"/>
    </row>
    <row r="66" spans="1:26" s="310" customFormat="1" ht="18" customHeight="1">
      <c r="A66" s="887"/>
      <c r="B66" s="940"/>
      <c r="C66" s="942"/>
      <c r="D66" s="173" t="s">
        <v>1249</v>
      </c>
      <c r="E66" s="315"/>
      <c r="F66" s="320"/>
      <c r="G66" s="320"/>
      <c r="H66" s="320"/>
      <c r="I66" s="320"/>
      <c r="J66" s="320"/>
      <c r="K66" s="928"/>
      <c r="L66" s="925"/>
      <c r="M66" s="440"/>
      <c r="N66" s="440"/>
      <c r="O66" s="440"/>
      <c r="P66" s="440"/>
      <c r="Q66" s="440"/>
      <c r="R66" s="440"/>
      <c r="S66" s="440"/>
      <c r="T66" s="440"/>
      <c r="U66" s="440"/>
      <c r="V66" s="440"/>
      <c r="W66" s="440"/>
      <c r="X66" s="440"/>
      <c r="Y66" s="440"/>
      <c r="Z66" s="440"/>
    </row>
    <row r="67" spans="1:26" s="310" customFormat="1" ht="18" customHeight="1">
      <c r="A67" s="887"/>
      <c r="B67" s="940"/>
      <c r="C67" s="760" t="s">
        <v>82</v>
      </c>
      <c r="D67" s="173" t="s">
        <v>748</v>
      </c>
      <c r="E67" s="315"/>
      <c r="F67" s="320"/>
      <c r="G67" s="320"/>
      <c r="H67" s="320"/>
      <c r="I67" s="320"/>
      <c r="J67" s="320"/>
      <c r="K67" s="759"/>
      <c r="L67" s="925"/>
      <c r="M67" s="440"/>
      <c r="N67" s="440"/>
      <c r="O67" s="440"/>
      <c r="P67" s="440"/>
      <c r="Q67" s="440"/>
      <c r="R67" s="440"/>
      <c r="S67" s="440"/>
      <c r="T67" s="440"/>
      <c r="U67" s="440"/>
      <c r="V67" s="440"/>
      <c r="W67" s="440"/>
      <c r="X67" s="440"/>
      <c r="Y67" s="440"/>
      <c r="Z67" s="440"/>
    </row>
    <row r="68" spans="1:26" s="310" customFormat="1" ht="18" customHeight="1">
      <c r="A68" s="887"/>
      <c r="B68" s="940"/>
      <c r="C68" s="803" t="s">
        <v>1263</v>
      </c>
      <c r="D68" s="173" t="s">
        <v>748</v>
      </c>
      <c r="E68" s="315"/>
      <c r="F68" s="320"/>
      <c r="G68" s="320"/>
      <c r="H68" s="320"/>
      <c r="I68" s="320"/>
      <c r="J68" s="320"/>
      <c r="K68" s="802"/>
      <c r="L68" s="925"/>
      <c r="M68" s="440"/>
      <c r="N68" s="440"/>
      <c r="O68" s="440"/>
      <c r="P68" s="440"/>
      <c r="Q68" s="440"/>
      <c r="R68" s="440"/>
      <c r="S68" s="440"/>
      <c r="T68" s="440"/>
      <c r="U68" s="440"/>
      <c r="V68" s="440"/>
      <c r="W68" s="440"/>
      <c r="X68" s="440"/>
      <c r="Y68" s="440"/>
      <c r="Z68" s="440"/>
    </row>
    <row r="69" spans="1:26" s="310" customFormat="1" ht="18" customHeight="1">
      <c r="A69" s="887"/>
      <c r="B69" s="940"/>
      <c r="C69" s="803" t="s">
        <v>1264</v>
      </c>
      <c r="D69" s="173" t="s">
        <v>748</v>
      </c>
      <c r="E69" s="315">
        <v>2</v>
      </c>
      <c r="F69" s="320"/>
      <c r="G69" s="320"/>
      <c r="H69" s="320"/>
      <c r="I69" s="320"/>
      <c r="J69" s="320"/>
      <c r="K69" s="802"/>
      <c r="L69" s="925"/>
      <c r="M69" s="440"/>
      <c r="N69" s="440"/>
      <c r="O69" s="440"/>
      <c r="P69" s="440"/>
      <c r="Q69" s="440"/>
      <c r="R69" s="440"/>
      <c r="S69" s="440"/>
      <c r="T69" s="440"/>
      <c r="U69" s="440"/>
      <c r="V69" s="440"/>
      <c r="W69" s="440"/>
      <c r="X69" s="440"/>
      <c r="Y69" s="440"/>
      <c r="Z69" s="440"/>
    </row>
    <row r="70" spans="1:26" ht="18" customHeight="1">
      <c r="A70" s="887"/>
      <c r="B70" s="940"/>
      <c r="C70" s="746" t="s">
        <v>81</v>
      </c>
      <c r="D70" s="173"/>
      <c r="E70" s="315"/>
      <c r="F70" s="320"/>
      <c r="G70" s="320"/>
      <c r="H70" s="320"/>
      <c r="I70" s="320"/>
      <c r="J70" s="320"/>
      <c r="K70" s="232">
        <f>SUM(E70:J70)</f>
        <v>0</v>
      </c>
      <c r="L70" s="925"/>
    </row>
    <row r="71" spans="1:26" ht="18" customHeight="1">
      <c r="A71" s="887"/>
      <c r="B71" s="940"/>
      <c r="C71" s="921" t="s">
        <v>1149</v>
      </c>
      <c r="D71" s="173" t="s">
        <v>744</v>
      </c>
      <c r="E71" s="315"/>
      <c r="F71" s="320"/>
      <c r="G71" s="320"/>
      <c r="H71" s="320"/>
      <c r="I71" s="320"/>
      <c r="J71" s="320"/>
      <c r="K71" s="928">
        <f>SUM(E71:J74)</f>
        <v>0</v>
      </c>
      <c r="L71" s="925"/>
    </row>
    <row r="72" spans="1:26" s="310" customFormat="1" ht="18" customHeight="1">
      <c r="A72" s="887"/>
      <c r="B72" s="940"/>
      <c r="C72" s="921"/>
      <c r="D72" s="173" t="s">
        <v>745</v>
      </c>
      <c r="E72" s="315"/>
      <c r="F72" s="320"/>
      <c r="G72" s="320"/>
      <c r="H72" s="320"/>
      <c r="I72" s="320"/>
      <c r="J72" s="320"/>
      <c r="K72" s="928"/>
      <c r="L72" s="925"/>
      <c r="M72" s="440"/>
      <c r="N72" s="440"/>
      <c r="O72" s="440"/>
      <c r="P72" s="440"/>
      <c r="Q72" s="440"/>
      <c r="R72" s="440"/>
      <c r="S72" s="440"/>
      <c r="T72" s="440"/>
      <c r="U72" s="440"/>
      <c r="V72" s="440"/>
      <c r="W72" s="440"/>
      <c r="X72" s="440"/>
      <c r="Y72" s="440"/>
      <c r="Z72" s="440"/>
    </row>
    <row r="73" spans="1:26" s="310" customFormat="1" ht="18" customHeight="1">
      <c r="A73" s="887"/>
      <c r="B73" s="940"/>
      <c r="C73" s="921"/>
      <c r="D73" s="173" t="s">
        <v>1184</v>
      </c>
      <c r="E73" s="315"/>
      <c r="F73" s="320"/>
      <c r="G73" s="320"/>
      <c r="H73" s="320"/>
      <c r="I73" s="320"/>
      <c r="J73" s="320"/>
      <c r="K73" s="928"/>
      <c r="L73" s="925"/>
      <c r="M73" s="440"/>
      <c r="N73" s="440"/>
      <c r="O73" s="440"/>
      <c r="P73" s="440"/>
      <c r="Q73" s="440"/>
      <c r="R73" s="440"/>
      <c r="S73" s="440"/>
      <c r="T73" s="440"/>
      <c r="U73" s="440"/>
      <c r="V73" s="440"/>
      <c r="W73" s="440"/>
      <c r="X73" s="440"/>
      <c r="Y73" s="440"/>
      <c r="Z73" s="440"/>
    </row>
    <row r="74" spans="1:26" ht="18" customHeight="1">
      <c r="A74" s="887"/>
      <c r="B74" s="940"/>
      <c r="C74" s="921"/>
      <c r="D74" s="173" t="s">
        <v>1224</v>
      </c>
      <c r="E74" s="315"/>
      <c r="F74" s="320"/>
      <c r="G74" s="320"/>
      <c r="H74" s="320"/>
      <c r="I74" s="320"/>
      <c r="J74" s="320"/>
      <c r="K74" s="928"/>
      <c r="L74" s="925"/>
    </row>
    <row r="75" spans="1:26" s="310" customFormat="1" ht="16.5" customHeight="1">
      <c r="A75" s="887"/>
      <c r="B75" s="940"/>
      <c r="C75" s="944" t="s">
        <v>1150</v>
      </c>
      <c r="D75" s="173" t="s">
        <v>1226</v>
      </c>
      <c r="E75" s="315"/>
      <c r="F75" s="320"/>
      <c r="G75" s="320"/>
      <c r="H75" s="320"/>
      <c r="I75" s="320"/>
      <c r="J75" s="320"/>
      <c r="K75" s="928">
        <f>SUM(E75:J78)</f>
        <v>6</v>
      </c>
      <c r="L75" s="925"/>
      <c r="M75" s="440"/>
      <c r="N75" s="440"/>
      <c r="O75" s="440"/>
      <c r="P75" s="440"/>
      <c r="Q75" s="440"/>
      <c r="R75" s="440"/>
      <c r="S75" s="440"/>
      <c r="T75" s="440"/>
      <c r="U75" s="440"/>
      <c r="V75" s="440"/>
      <c r="W75" s="440"/>
      <c r="X75" s="440"/>
      <c r="Y75" s="440"/>
      <c r="Z75" s="440"/>
    </row>
    <row r="76" spans="1:26" s="310" customFormat="1" ht="16.5" customHeight="1">
      <c r="A76" s="887"/>
      <c r="B76" s="940"/>
      <c r="C76" s="944"/>
      <c r="D76" s="173" t="s">
        <v>1225</v>
      </c>
      <c r="E76" s="315"/>
      <c r="F76" s="320">
        <v>2</v>
      </c>
      <c r="G76" s="320"/>
      <c r="H76" s="320"/>
      <c r="I76" s="320"/>
      <c r="J76" s="320"/>
      <c r="K76" s="928"/>
      <c r="L76" s="925"/>
      <c r="M76" s="440"/>
      <c r="N76" s="440"/>
      <c r="O76" s="440"/>
      <c r="P76" s="440"/>
      <c r="Q76" s="440"/>
      <c r="R76" s="440"/>
      <c r="S76" s="440"/>
      <c r="T76" s="440"/>
      <c r="U76" s="440"/>
      <c r="V76" s="440"/>
      <c r="W76" s="440"/>
      <c r="X76" s="440"/>
      <c r="Y76" s="440"/>
      <c r="Z76" s="440"/>
    </row>
    <row r="77" spans="1:26" s="310" customFormat="1" ht="16.5" customHeight="1">
      <c r="A77" s="887"/>
      <c r="B77" s="940"/>
      <c r="C77" s="944"/>
      <c r="D77" s="173" t="s">
        <v>745</v>
      </c>
      <c r="E77" s="315"/>
      <c r="F77" s="320"/>
      <c r="G77" s="320"/>
      <c r="H77" s="320"/>
      <c r="I77" s="320"/>
      <c r="J77" s="320">
        <v>1</v>
      </c>
      <c r="K77" s="928"/>
      <c r="L77" s="925"/>
      <c r="M77" s="440"/>
      <c r="N77" s="440"/>
      <c r="O77" s="440"/>
      <c r="P77" s="440"/>
      <c r="Q77" s="440"/>
      <c r="R77" s="440"/>
      <c r="S77" s="440"/>
      <c r="T77" s="440"/>
      <c r="U77" s="440"/>
      <c r="V77" s="440"/>
      <c r="W77" s="440"/>
      <c r="X77" s="440"/>
      <c r="Y77" s="440"/>
      <c r="Z77" s="440"/>
    </row>
    <row r="78" spans="1:26" s="310" customFormat="1" ht="19.5" customHeight="1">
      <c r="A78" s="887"/>
      <c r="B78" s="940"/>
      <c r="C78" s="944"/>
      <c r="D78" s="173" t="s">
        <v>1118</v>
      </c>
      <c r="E78" s="315">
        <v>1</v>
      </c>
      <c r="F78" s="320">
        <v>1</v>
      </c>
      <c r="G78" s="320"/>
      <c r="H78" s="320">
        <v>1</v>
      </c>
      <c r="I78" s="320"/>
      <c r="J78" s="320"/>
      <c r="K78" s="928"/>
      <c r="L78" s="925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</row>
    <row r="79" spans="1:26" ht="18" customHeight="1">
      <c r="A79" s="887"/>
      <c r="B79" s="940"/>
      <c r="C79" s="746" t="s">
        <v>1088</v>
      </c>
      <c r="D79" s="173" t="s">
        <v>743</v>
      </c>
      <c r="E79" s="315"/>
      <c r="F79" s="320"/>
      <c r="G79" s="320"/>
      <c r="H79" s="320"/>
      <c r="I79" s="320"/>
      <c r="J79" s="320"/>
      <c r="K79" s="232">
        <f>SUM(E79:J79)</f>
        <v>0</v>
      </c>
      <c r="L79" s="925"/>
    </row>
    <row r="80" spans="1:26" s="310" customFormat="1" ht="18" customHeight="1">
      <c r="A80" s="887"/>
      <c r="B80" s="940"/>
      <c r="C80" s="746" t="s">
        <v>790</v>
      </c>
      <c r="D80" s="173" t="s">
        <v>743</v>
      </c>
      <c r="E80" s="315"/>
      <c r="F80" s="320"/>
      <c r="G80" s="320"/>
      <c r="H80" s="320"/>
      <c r="I80" s="320"/>
      <c r="J80" s="320"/>
      <c r="K80" s="362">
        <f>SUM(E80:J80)</f>
        <v>0</v>
      </c>
      <c r="L80" s="925"/>
      <c r="M80" s="440"/>
      <c r="N80" s="440"/>
      <c r="O80" s="440"/>
      <c r="P80" s="440"/>
      <c r="Q80" s="440"/>
      <c r="R80" s="440"/>
      <c r="S80" s="440"/>
      <c r="T80" s="440"/>
      <c r="U80" s="440"/>
      <c r="V80" s="440"/>
      <c r="W80" s="440"/>
      <c r="X80" s="440"/>
      <c r="Y80" s="440"/>
      <c r="Z80" s="440"/>
    </row>
    <row r="81" spans="1:26" ht="18" customHeight="1">
      <c r="A81" s="887"/>
      <c r="B81" s="940"/>
      <c r="C81" s="923" t="s">
        <v>244</v>
      </c>
      <c r="D81" s="267" t="s">
        <v>744</v>
      </c>
      <c r="E81" s="315"/>
      <c r="F81" s="320"/>
      <c r="G81" s="320"/>
      <c r="H81" s="320"/>
      <c r="I81" s="320"/>
      <c r="J81" s="320"/>
      <c r="K81" s="930">
        <f>SUM(E81:J83)</f>
        <v>0</v>
      </c>
      <c r="L81" s="925"/>
    </row>
    <row r="82" spans="1:26" s="310" customFormat="1" ht="18" customHeight="1">
      <c r="A82" s="887"/>
      <c r="B82" s="940"/>
      <c r="C82" s="923"/>
      <c r="D82" s="267" t="s">
        <v>745</v>
      </c>
      <c r="E82" s="315"/>
      <c r="F82" s="320"/>
      <c r="G82" s="320"/>
      <c r="H82" s="320"/>
      <c r="I82" s="320"/>
      <c r="J82" s="320"/>
      <c r="K82" s="930"/>
      <c r="L82" s="925"/>
      <c r="M82" s="440"/>
      <c r="N82" s="440"/>
      <c r="O82" s="440"/>
      <c r="P82" s="440"/>
      <c r="Q82" s="440"/>
      <c r="R82" s="440"/>
      <c r="S82" s="440"/>
      <c r="T82" s="440"/>
      <c r="U82" s="440"/>
      <c r="V82" s="440"/>
      <c r="W82" s="440"/>
      <c r="X82" s="440"/>
      <c r="Y82" s="440"/>
      <c r="Z82" s="440"/>
    </row>
    <row r="83" spans="1:26" ht="18" customHeight="1">
      <c r="A83" s="887"/>
      <c r="B83" s="941"/>
      <c r="C83" s="573" t="s">
        <v>928</v>
      </c>
      <c r="D83" s="234" t="s">
        <v>743</v>
      </c>
      <c r="E83" s="318"/>
      <c r="F83" s="323"/>
      <c r="G83" s="323"/>
      <c r="H83" s="323"/>
      <c r="I83" s="323"/>
      <c r="J83" s="323"/>
      <c r="K83" s="934"/>
      <c r="L83" s="926"/>
    </row>
    <row r="84" spans="1:26" ht="15.75">
      <c r="A84" s="916"/>
      <c r="B84" s="917"/>
      <c r="C84" s="917"/>
      <c r="D84" s="137"/>
      <c r="E84" s="70">
        <f t="shared" ref="E84:J84" si="0">SUM(E2:E83)</f>
        <v>75</v>
      </c>
      <c r="F84" s="70">
        <f t="shared" si="0"/>
        <v>42</v>
      </c>
      <c r="G84" s="70">
        <f t="shared" si="0"/>
        <v>24</v>
      </c>
      <c r="H84" s="70">
        <f t="shared" si="0"/>
        <v>21</v>
      </c>
      <c r="I84" s="70">
        <f t="shared" si="0"/>
        <v>16</v>
      </c>
      <c r="J84" s="70">
        <f t="shared" si="0"/>
        <v>80</v>
      </c>
      <c r="K84" s="70">
        <f>SUM(K2:K83)</f>
        <v>256</v>
      </c>
      <c r="L84" s="66">
        <f>SUM(L2:L83)</f>
        <v>256</v>
      </c>
    </row>
    <row r="88" spans="1:26" s="440" customFormat="1">
      <c r="C88" s="457"/>
      <c r="J88" s="458"/>
    </row>
    <row r="89" spans="1:26" s="440" customFormat="1">
      <c r="C89" s="457"/>
      <c r="J89" s="458"/>
    </row>
    <row r="90" spans="1:26" s="440" customFormat="1">
      <c r="C90" s="457"/>
      <c r="J90" s="458"/>
    </row>
    <row r="91" spans="1:26" s="440" customFormat="1">
      <c r="C91" s="457"/>
      <c r="J91" s="458"/>
    </row>
    <row r="92" spans="1:26" s="440" customFormat="1">
      <c r="C92" s="457"/>
      <c r="J92" s="458"/>
    </row>
    <row r="93" spans="1:26" s="440" customFormat="1">
      <c r="C93" s="457"/>
      <c r="J93" s="458"/>
    </row>
    <row r="94" spans="1:26" s="440" customFormat="1">
      <c r="C94" s="457"/>
      <c r="J94" s="458"/>
    </row>
    <row r="95" spans="1:26" s="440" customFormat="1">
      <c r="C95" s="457"/>
      <c r="J95" s="458"/>
    </row>
    <row r="96" spans="1:26" s="440" customFormat="1">
      <c r="C96" s="457"/>
      <c r="J96" s="458"/>
    </row>
    <row r="97" spans="3:10" s="440" customFormat="1">
      <c r="C97" s="457"/>
      <c r="J97" s="458"/>
    </row>
    <row r="98" spans="3:10" s="440" customFormat="1">
      <c r="C98" s="457"/>
      <c r="J98" s="458"/>
    </row>
    <row r="99" spans="3:10" s="440" customFormat="1">
      <c r="C99" s="457"/>
      <c r="J99" s="458"/>
    </row>
    <row r="100" spans="3:10" s="440" customFormat="1">
      <c r="C100" s="457"/>
      <c r="J100" s="458"/>
    </row>
    <row r="101" spans="3:10" s="440" customFormat="1">
      <c r="C101" s="457"/>
      <c r="J101" s="458"/>
    </row>
    <row r="102" spans="3:10" s="440" customFormat="1">
      <c r="C102" s="457"/>
      <c r="J102" s="458"/>
    </row>
    <row r="103" spans="3:10" s="440" customFormat="1">
      <c r="C103" s="457"/>
      <c r="J103" s="458"/>
    </row>
    <row r="104" spans="3:10" s="440" customFormat="1">
      <c r="C104" s="457"/>
      <c r="J104" s="458"/>
    </row>
    <row r="105" spans="3:10" s="440" customFormat="1">
      <c r="C105" s="457"/>
      <c r="J105" s="458"/>
    </row>
    <row r="106" spans="3:10" s="440" customFormat="1">
      <c r="C106" s="457"/>
      <c r="J106" s="458"/>
    </row>
    <row r="107" spans="3:10" s="440" customFormat="1">
      <c r="C107" s="457"/>
      <c r="J107" s="458"/>
    </row>
    <row r="108" spans="3:10" s="440" customFormat="1">
      <c r="C108" s="457"/>
      <c r="J108" s="458"/>
    </row>
    <row r="109" spans="3:10" s="440" customFormat="1">
      <c r="C109" s="457"/>
      <c r="J109" s="458"/>
    </row>
    <row r="110" spans="3:10" s="440" customFormat="1">
      <c r="C110" s="457"/>
      <c r="J110" s="458"/>
    </row>
    <row r="111" spans="3:10" s="440" customFormat="1">
      <c r="C111" s="457"/>
      <c r="J111" s="458"/>
    </row>
    <row r="112" spans="3:10" s="440" customFormat="1">
      <c r="C112" s="457"/>
      <c r="J112" s="458"/>
    </row>
    <row r="113" spans="3:10" s="440" customFormat="1">
      <c r="C113" s="457"/>
      <c r="J113" s="458"/>
    </row>
    <row r="114" spans="3:10" s="440" customFormat="1">
      <c r="C114" s="457"/>
      <c r="J114" s="458"/>
    </row>
    <row r="115" spans="3:10" s="440" customFormat="1">
      <c r="C115" s="457"/>
      <c r="J115" s="458"/>
    </row>
    <row r="116" spans="3:10" s="440" customFormat="1">
      <c r="C116" s="457"/>
      <c r="J116" s="458"/>
    </row>
    <row r="117" spans="3:10" s="440" customFormat="1">
      <c r="C117" s="457"/>
      <c r="J117" s="458"/>
    </row>
    <row r="118" spans="3:10" s="440" customFormat="1">
      <c r="C118" s="457"/>
      <c r="J118" s="458"/>
    </row>
    <row r="119" spans="3:10" s="440" customFormat="1">
      <c r="C119" s="457"/>
      <c r="J119" s="458"/>
    </row>
    <row r="120" spans="3:10" s="440" customFormat="1">
      <c r="C120" s="457"/>
      <c r="J120" s="458"/>
    </row>
    <row r="121" spans="3:10" s="440" customFormat="1">
      <c r="C121" s="457"/>
      <c r="J121" s="458"/>
    </row>
    <row r="122" spans="3:10" s="440" customFormat="1">
      <c r="C122" s="457"/>
      <c r="J122" s="458"/>
    </row>
    <row r="123" spans="3:10" s="440" customFormat="1">
      <c r="C123" s="457"/>
      <c r="J123" s="458"/>
    </row>
    <row r="124" spans="3:10" s="440" customFormat="1">
      <c r="C124" s="457"/>
      <c r="J124" s="458"/>
    </row>
    <row r="125" spans="3:10" s="440" customFormat="1">
      <c r="C125" s="457"/>
      <c r="J125" s="458"/>
    </row>
    <row r="126" spans="3:10" s="440" customFormat="1">
      <c r="C126" s="457"/>
      <c r="J126" s="458"/>
    </row>
    <row r="127" spans="3:10" s="440" customFormat="1">
      <c r="C127" s="457"/>
      <c r="J127" s="458"/>
    </row>
    <row r="128" spans="3:10" s="440" customFormat="1">
      <c r="C128" s="457"/>
      <c r="J128" s="458"/>
    </row>
    <row r="129" spans="3:10" s="440" customFormat="1">
      <c r="C129" s="457"/>
      <c r="J129" s="458"/>
    </row>
    <row r="130" spans="3:10" s="440" customFormat="1">
      <c r="C130" s="457"/>
      <c r="J130" s="458"/>
    </row>
    <row r="131" spans="3:10" s="440" customFormat="1">
      <c r="C131" s="457"/>
      <c r="J131" s="458"/>
    </row>
    <row r="132" spans="3:10" s="440" customFormat="1">
      <c r="C132" s="457"/>
      <c r="J132" s="458"/>
    </row>
    <row r="133" spans="3:10" s="440" customFormat="1">
      <c r="C133" s="457"/>
      <c r="J133" s="458"/>
    </row>
    <row r="134" spans="3:10" s="440" customFormat="1">
      <c r="C134" s="457"/>
      <c r="J134" s="458"/>
    </row>
    <row r="135" spans="3:10" s="440" customFormat="1">
      <c r="C135" s="457"/>
      <c r="J135" s="458"/>
    </row>
    <row r="136" spans="3:10" s="440" customFormat="1">
      <c r="C136" s="457"/>
      <c r="J136" s="458"/>
    </row>
    <row r="137" spans="3:10" s="440" customFormat="1">
      <c r="C137" s="457"/>
      <c r="J137" s="458"/>
    </row>
    <row r="138" spans="3:10" s="440" customFormat="1">
      <c r="C138" s="457"/>
      <c r="J138" s="458"/>
    </row>
    <row r="139" spans="3:10" s="440" customFormat="1">
      <c r="C139" s="457"/>
      <c r="J139" s="458"/>
    </row>
    <row r="140" spans="3:10" s="440" customFormat="1">
      <c r="C140" s="457"/>
      <c r="J140" s="458"/>
    </row>
    <row r="141" spans="3:10" s="440" customFormat="1">
      <c r="C141" s="457"/>
      <c r="J141" s="458"/>
    </row>
    <row r="142" spans="3:10" s="440" customFormat="1">
      <c r="C142" s="457"/>
      <c r="J142" s="458"/>
    </row>
    <row r="143" spans="3:10" s="440" customFormat="1">
      <c r="C143" s="457"/>
      <c r="J143" s="458"/>
    </row>
    <row r="144" spans="3:10" s="440" customFormat="1">
      <c r="C144" s="457"/>
      <c r="J144" s="458"/>
    </row>
    <row r="145" spans="3:10" s="440" customFormat="1">
      <c r="C145" s="457"/>
      <c r="J145" s="458"/>
    </row>
    <row r="146" spans="3:10" s="440" customFormat="1">
      <c r="C146" s="457"/>
      <c r="J146" s="458"/>
    </row>
    <row r="147" spans="3:10" s="440" customFormat="1">
      <c r="C147" s="457"/>
      <c r="J147" s="458"/>
    </row>
    <row r="148" spans="3:10" s="440" customFormat="1">
      <c r="C148" s="457"/>
      <c r="J148" s="458"/>
    </row>
    <row r="149" spans="3:10" s="440" customFormat="1">
      <c r="C149" s="457"/>
      <c r="J149" s="458"/>
    </row>
    <row r="150" spans="3:10" s="440" customFormat="1">
      <c r="C150" s="457"/>
      <c r="J150" s="458"/>
    </row>
    <row r="151" spans="3:10" s="440" customFormat="1">
      <c r="C151" s="457"/>
      <c r="J151" s="458"/>
    </row>
    <row r="152" spans="3:10" s="440" customFormat="1">
      <c r="C152" s="457"/>
      <c r="J152" s="458"/>
    </row>
    <row r="153" spans="3:10" s="440" customFormat="1">
      <c r="C153" s="457"/>
      <c r="J153" s="458"/>
    </row>
    <row r="154" spans="3:10" s="440" customFormat="1">
      <c r="C154" s="457"/>
      <c r="J154" s="458"/>
    </row>
    <row r="155" spans="3:10" s="440" customFormat="1">
      <c r="C155" s="457"/>
      <c r="J155" s="458"/>
    </row>
    <row r="156" spans="3:10" s="440" customFormat="1">
      <c r="C156" s="457"/>
      <c r="J156" s="458"/>
    </row>
    <row r="157" spans="3:10" s="440" customFormat="1">
      <c r="C157" s="457"/>
      <c r="J157" s="458"/>
    </row>
    <row r="158" spans="3:10" s="440" customFormat="1">
      <c r="C158" s="457"/>
      <c r="J158" s="458"/>
    </row>
    <row r="159" spans="3:10" s="440" customFormat="1">
      <c r="C159" s="457"/>
      <c r="J159" s="458"/>
    </row>
    <row r="160" spans="3:10" s="440" customFormat="1">
      <c r="C160" s="457"/>
      <c r="J160" s="458"/>
    </row>
    <row r="161" spans="3:10" s="440" customFormat="1">
      <c r="C161" s="457"/>
      <c r="J161" s="458"/>
    </row>
    <row r="162" spans="3:10" s="440" customFormat="1">
      <c r="C162" s="457"/>
      <c r="J162" s="458"/>
    </row>
  </sheetData>
  <mergeCells count="56">
    <mergeCell ref="L32:L57"/>
    <mergeCell ref="B2:B11"/>
    <mergeCell ref="C20:C22"/>
    <mergeCell ref="K17:K19"/>
    <mergeCell ref="C9:C11"/>
    <mergeCell ref="K42:K46"/>
    <mergeCell ref="K56:K57"/>
    <mergeCell ref="K23:K26"/>
    <mergeCell ref="B29:B30"/>
    <mergeCell ref="K29:K31"/>
    <mergeCell ref="C32:C34"/>
    <mergeCell ref="K32:K34"/>
    <mergeCell ref="K12:K16"/>
    <mergeCell ref="C42:C46"/>
    <mergeCell ref="C17:C19"/>
    <mergeCell ref="B58:B83"/>
    <mergeCell ref="C51:C54"/>
    <mergeCell ref="K75:K78"/>
    <mergeCell ref="K51:K54"/>
    <mergeCell ref="C71:C74"/>
    <mergeCell ref="C65:C66"/>
    <mergeCell ref="K71:K74"/>
    <mergeCell ref="C56:C57"/>
    <mergeCell ref="C75:C78"/>
    <mergeCell ref="L58:L83"/>
    <mergeCell ref="K2:K4"/>
    <mergeCell ref="K5:K8"/>
    <mergeCell ref="K20:K22"/>
    <mergeCell ref="K27:K28"/>
    <mergeCell ref="K61:K63"/>
    <mergeCell ref="K59:K60"/>
    <mergeCell ref="L2:L11"/>
    <mergeCell ref="K81:K83"/>
    <mergeCell ref="L12:L28"/>
    <mergeCell ref="L29:L31"/>
    <mergeCell ref="K65:K66"/>
    <mergeCell ref="K9:K11"/>
    <mergeCell ref="K35:K36"/>
    <mergeCell ref="K37:K41"/>
    <mergeCell ref="K47:K50"/>
    <mergeCell ref="A84:C84"/>
    <mergeCell ref="B35:B56"/>
    <mergeCell ref="C27:C28"/>
    <mergeCell ref="C35:C36"/>
    <mergeCell ref="C37:C41"/>
    <mergeCell ref="C47:C50"/>
    <mergeCell ref="A2:A83"/>
    <mergeCell ref="C59:C60"/>
    <mergeCell ref="C61:C63"/>
    <mergeCell ref="C2:C4"/>
    <mergeCell ref="C5:C8"/>
    <mergeCell ref="C12:C16"/>
    <mergeCell ref="C29:C31"/>
    <mergeCell ref="C23:C26"/>
    <mergeCell ref="C81:C82"/>
    <mergeCell ref="B12:B28"/>
  </mergeCells>
  <pageMargins left="0.7" right="0.7" top="0.75" bottom="0.75" header="0.3" footer="0.3"/>
  <pageSetup scale="42" orientation="portrait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3"/>
  <sheetViews>
    <sheetView showGridLines="0" topLeftCell="B40" zoomScale="60" zoomScaleNormal="60" zoomScaleSheetLayoutView="90" workbookViewId="0">
      <selection activeCell="G3" sqref="G3:G49"/>
    </sheetView>
  </sheetViews>
  <sheetFormatPr baseColWidth="10" defaultRowHeight="15.75"/>
  <cols>
    <col min="1" max="1" width="15.7109375" style="75" customWidth="1"/>
    <col min="2" max="2" width="24" style="75" bestFit="1" customWidth="1"/>
    <col min="3" max="3" width="19.7109375" style="231" bestFit="1" customWidth="1"/>
    <col min="4" max="4" width="19.7109375" style="75" customWidth="1"/>
    <col min="5" max="5" width="18.85546875" style="75" customWidth="1"/>
    <col min="6" max="6" width="19.7109375" style="75" customWidth="1"/>
    <col min="7" max="7" width="18.28515625" style="75" customWidth="1"/>
    <col min="8" max="8" width="14.85546875" style="75" bestFit="1" customWidth="1"/>
    <col min="9" max="9" width="16.7109375" style="75" customWidth="1"/>
    <col min="10" max="34" width="11.42578125" style="451"/>
    <col min="35" max="16384" width="11.42578125" style="75"/>
  </cols>
  <sheetData>
    <row r="1" spans="1:9" ht="45" customHeight="1">
      <c r="A1" s="403" t="s">
        <v>141</v>
      </c>
      <c r="B1" s="404" t="s">
        <v>147</v>
      </c>
      <c r="C1" s="404" t="s">
        <v>142</v>
      </c>
      <c r="D1" s="404" t="s">
        <v>282</v>
      </c>
      <c r="E1" s="404" t="s">
        <v>232</v>
      </c>
      <c r="F1" s="404" t="s">
        <v>233</v>
      </c>
      <c r="G1" s="404" t="s">
        <v>136</v>
      </c>
      <c r="H1" s="404" t="s">
        <v>155</v>
      </c>
      <c r="I1" s="405" t="s">
        <v>153</v>
      </c>
    </row>
    <row r="2" spans="1:9" ht="26.25" customHeight="1">
      <c r="A2" s="886" t="s">
        <v>91</v>
      </c>
      <c r="B2" s="883" t="s">
        <v>139</v>
      </c>
      <c r="C2" s="888" t="s">
        <v>255</v>
      </c>
      <c r="D2" s="139" t="s">
        <v>318</v>
      </c>
      <c r="E2" s="493"/>
      <c r="F2" s="193"/>
      <c r="G2" s="156"/>
      <c r="H2" s="897">
        <f>SUM(E2:G16)</f>
        <v>0</v>
      </c>
      <c r="I2" s="904">
        <f>SUM(H2:H24)</f>
        <v>0</v>
      </c>
    </row>
    <row r="3" spans="1:9" ht="26.25" customHeight="1">
      <c r="A3" s="887"/>
      <c r="B3" s="884"/>
      <c r="C3" s="881"/>
      <c r="D3" s="82" t="s">
        <v>319</v>
      </c>
      <c r="E3" s="192"/>
      <c r="F3" s="192"/>
      <c r="G3" s="572"/>
      <c r="H3" s="890"/>
      <c r="I3" s="905"/>
    </row>
    <row r="4" spans="1:9" ht="26.25" customHeight="1">
      <c r="A4" s="887"/>
      <c r="B4" s="884"/>
      <c r="C4" s="881"/>
      <c r="D4" s="82" t="s">
        <v>321</v>
      </c>
      <c r="E4" s="192"/>
      <c r="F4" s="192"/>
      <c r="G4" s="185"/>
      <c r="H4" s="890"/>
      <c r="I4" s="905"/>
    </row>
    <row r="5" spans="1:9" ht="26.25" customHeight="1">
      <c r="A5" s="887"/>
      <c r="B5" s="884"/>
      <c r="C5" s="881"/>
      <c r="D5" s="82" t="s">
        <v>320</v>
      </c>
      <c r="E5" s="192"/>
      <c r="F5" s="192"/>
      <c r="G5" s="486"/>
      <c r="H5" s="890"/>
      <c r="I5" s="905"/>
    </row>
    <row r="6" spans="1:9" ht="26.25" customHeight="1">
      <c r="A6" s="887"/>
      <c r="B6" s="884"/>
      <c r="C6" s="881"/>
      <c r="D6" s="82" t="s">
        <v>322</v>
      </c>
      <c r="E6" s="192"/>
      <c r="F6" s="192"/>
      <c r="G6" s="486"/>
      <c r="H6" s="890"/>
      <c r="I6" s="905"/>
    </row>
    <row r="7" spans="1:9" ht="26.25" customHeight="1">
      <c r="A7" s="887"/>
      <c r="B7" s="884"/>
      <c r="C7" s="881"/>
      <c r="D7" s="82" t="s">
        <v>327</v>
      </c>
      <c r="E7" s="481"/>
      <c r="F7" s="481"/>
      <c r="G7" s="486"/>
      <c r="H7" s="890"/>
      <c r="I7" s="905"/>
    </row>
    <row r="8" spans="1:9" ht="26.25" customHeight="1">
      <c r="A8" s="887"/>
      <c r="B8" s="884"/>
      <c r="C8" s="881"/>
      <c r="D8" s="82" t="s">
        <v>901</v>
      </c>
      <c r="E8" s="192"/>
      <c r="F8" s="192"/>
      <c r="G8" s="486"/>
      <c r="H8" s="890"/>
      <c r="I8" s="905"/>
    </row>
    <row r="9" spans="1:9" ht="26.25" customHeight="1">
      <c r="A9" s="887"/>
      <c r="B9" s="884"/>
      <c r="C9" s="881"/>
      <c r="D9" s="82" t="s">
        <v>329</v>
      </c>
      <c r="E9" s="660"/>
      <c r="F9" s="660"/>
      <c r="G9" s="660"/>
      <c r="H9" s="890"/>
      <c r="I9" s="905"/>
    </row>
    <row r="10" spans="1:9" ht="26.25" customHeight="1">
      <c r="A10" s="887"/>
      <c r="B10" s="884"/>
      <c r="C10" s="881"/>
      <c r="D10" s="82" t="s">
        <v>1236</v>
      </c>
      <c r="E10" s="793"/>
      <c r="F10" s="793"/>
      <c r="G10" s="793"/>
      <c r="H10" s="890"/>
      <c r="I10" s="905"/>
    </row>
    <row r="11" spans="1:9" ht="26.25" customHeight="1">
      <c r="A11" s="887"/>
      <c r="B11" s="884"/>
      <c r="C11" s="881"/>
      <c r="D11" s="82" t="s">
        <v>323</v>
      </c>
      <c r="E11" s="192"/>
      <c r="F11" s="192"/>
      <c r="G11" s="486"/>
      <c r="H11" s="890"/>
      <c r="I11" s="905"/>
    </row>
    <row r="12" spans="1:9" ht="26.25" customHeight="1">
      <c r="A12" s="887"/>
      <c r="B12" s="884"/>
      <c r="C12" s="881"/>
      <c r="D12" s="82" t="s">
        <v>1235</v>
      </c>
      <c r="E12" s="793"/>
      <c r="F12" s="793"/>
      <c r="G12" s="793"/>
      <c r="H12" s="890"/>
      <c r="I12" s="905"/>
    </row>
    <row r="13" spans="1:9" ht="26.25" customHeight="1">
      <c r="A13" s="887"/>
      <c r="B13" s="884"/>
      <c r="C13" s="881"/>
      <c r="D13" s="82" t="s">
        <v>801</v>
      </c>
      <c r="E13" s="192"/>
      <c r="F13" s="192"/>
      <c r="G13" s="486"/>
      <c r="H13" s="890"/>
      <c r="I13" s="905"/>
    </row>
    <row r="14" spans="1:9" ht="26.25" customHeight="1">
      <c r="A14" s="887"/>
      <c r="B14" s="884"/>
      <c r="C14" s="881"/>
      <c r="D14" s="82" t="s">
        <v>802</v>
      </c>
      <c r="E14" s="192"/>
      <c r="F14" s="192"/>
      <c r="G14" s="486"/>
      <c r="H14" s="890"/>
      <c r="I14" s="905"/>
    </row>
    <row r="15" spans="1:9" ht="26.25" customHeight="1">
      <c r="A15" s="887"/>
      <c r="B15" s="884"/>
      <c r="C15" s="881"/>
      <c r="D15" s="82" t="s">
        <v>1197</v>
      </c>
      <c r="E15" s="592"/>
      <c r="F15" s="592"/>
      <c r="G15" s="592"/>
      <c r="H15" s="890"/>
      <c r="I15" s="905"/>
    </row>
    <row r="16" spans="1:9" ht="26.25" customHeight="1">
      <c r="A16" s="887"/>
      <c r="B16" s="884"/>
      <c r="C16" s="881"/>
      <c r="D16" s="82" t="s">
        <v>333</v>
      </c>
      <c r="E16" s="192"/>
      <c r="F16" s="192"/>
      <c r="G16" s="486"/>
      <c r="H16" s="890"/>
      <c r="I16" s="905"/>
    </row>
    <row r="17" spans="1:52" ht="26.25" customHeight="1">
      <c r="A17" s="887"/>
      <c r="B17" s="884"/>
      <c r="C17" s="293" t="s">
        <v>264</v>
      </c>
      <c r="D17" s="82"/>
      <c r="E17" s="192"/>
      <c r="F17" s="192"/>
      <c r="G17" s="486"/>
      <c r="H17" s="169">
        <f>G17</f>
        <v>0</v>
      </c>
      <c r="I17" s="905"/>
    </row>
    <row r="18" spans="1:52" ht="26.25" customHeight="1">
      <c r="A18" s="887"/>
      <c r="B18" s="884"/>
      <c r="C18" s="881" t="s">
        <v>6</v>
      </c>
      <c r="D18" s="82" t="s">
        <v>1246</v>
      </c>
      <c r="E18" s="494"/>
      <c r="F18" s="192"/>
      <c r="G18" s="486"/>
      <c r="H18" s="890">
        <f>SUM(E18:G21)</f>
        <v>0</v>
      </c>
      <c r="I18" s="905"/>
    </row>
    <row r="19" spans="1:52" ht="26.25" customHeight="1">
      <c r="A19" s="887"/>
      <c r="B19" s="884"/>
      <c r="C19" s="881"/>
      <c r="D19" s="82" t="s">
        <v>324</v>
      </c>
      <c r="E19" s="192"/>
      <c r="F19" s="192"/>
      <c r="G19" s="486"/>
      <c r="H19" s="890"/>
      <c r="I19" s="905"/>
    </row>
    <row r="20" spans="1:52" ht="26.25" customHeight="1">
      <c r="A20" s="887"/>
      <c r="B20" s="884"/>
      <c r="C20" s="881"/>
      <c r="D20" s="82" t="s">
        <v>325</v>
      </c>
      <c r="E20" s="192"/>
      <c r="F20" s="192"/>
      <c r="G20" s="486"/>
      <c r="H20" s="890"/>
      <c r="I20" s="905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s="144" customFormat="1" ht="26.25" customHeight="1">
      <c r="A21" s="887"/>
      <c r="B21" s="884"/>
      <c r="C21" s="881"/>
      <c r="D21" s="82" t="s">
        <v>1209</v>
      </c>
      <c r="E21" s="192"/>
      <c r="F21" s="192"/>
      <c r="G21" s="486"/>
      <c r="H21" s="890"/>
      <c r="I21" s="905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26.25" customHeight="1">
      <c r="A22" s="887"/>
      <c r="B22" s="884"/>
      <c r="C22" s="881" t="s">
        <v>7</v>
      </c>
      <c r="D22" s="82" t="s">
        <v>321</v>
      </c>
      <c r="E22" s="592"/>
      <c r="F22" s="192"/>
      <c r="G22" s="486"/>
      <c r="H22" s="890">
        <f>SUM(E22:G24)</f>
        <v>0</v>
      </c>
      <c r="I22" s="905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26.25" customHeight="1">
      <c r="A23" s="887"/>
      <c r="B23" s="884"/>
      <c r="C23" s="881"/>
      <c r="D23" s="82" t="s">
        <v>326</v>
      </c>
      <c r="E23" s="192"/>
      <c r="F23" s="192"/>
      <c r="G23" s="486"/>
      <c r="H23" s="890"/>
      <c r="I23" s="905"/>
      <c r="J23" s="440"/>
      <c r="K23" s="440"/>
      <c r="L23" s="440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  <c r="AG23" s="440"/>
      <c r="AH23" s="440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ht="26.25" customHeight="1">
      <c r="A24" s="887"/>
      <c r="B24" s="884"/>
      <c r="C24" s="881"/>
      <c r="D24" s="82" t="s">
        <v>327</v>
      </c>
      <c r="E24" s="192"/>
      <c r="F24" s="192"/>
      <c r="G24" s="486"/>
      <c r="H24" s="890"/>
      <c r="I24" s="906"/>
      <c r="J24" s="440"/>
      <c r="K24" s="440"/>
      <c r="L24" s="440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0"/>
      <c r="AF24" s="440"/>
      <c r="AG24" s="440"/>
      <c r="AH24" s="440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ht="26.25" customHeight="1">
      <c r="A25" s="887"/>
      <c r="B25" s="880" t="s">
        <v>2</v>
      </c>
      <c r="C25" s="902" t="s">
        <v>30</v>
      </c>
      <c r="D25" s="80" t="s">
        <v>326</v>
      </c>
      <c r="E25" s="181"/>
      <c r="F25" s="181"/>
      <c r="G25" s="181"/>
      <c r="H25" s="949">
        <f>SUM(E25:G29)</f>
        <v>0</v>
      </c>
      <c r="I25" s="899">
        <f>SUM(H25:H31)</f>
        <v>0</v>
      </c>
      <c r="J25" s="440"/>
      <c r="K25" s="440"/>
      <c r="L25" s="440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  <c r="AG25" s="440"/>
      <c r="AH25" s="440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ht="26.25" customHeight="1">
      <c r="A26" s="887"/>
      <c r="B26" s="880"/>
      <c r="C26" s="902"/>
      <c r="D26" s="80" t="s">
        <v>299</v>
      </c>
      <c r="E26" s="181"/>
      <c r="F26" s="181"/>
      <c r="G26" s="181"/>
      <c r="H26" s="949"/>
      <c r="I26" s="900"/>
      <c r="J26" s="440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E26" s="440"/>
      <c r="AF26" s="440"/>
      <c r="AG26" s="440"/>
      <c r="AH26" s="440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ht="26.25" customHeight="1">
      <c r="A27" s="887"/>
      <c r="B27" s="880"/>
      <c r="C27" s="902"/>
      <c r="D27" s="80" t="s">
        <v>333</v>
      </c>
      <c r="E27" s="181"/>
      <c r="F27" s="181"/>
      <c r="G27" s="181"/>
      <c r="H27" s="949"/>
      <c r="I27" s="900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E27" s="440"/>
      <c r="AF27" s="440"/>
      <c r="AG27" s="440"/>
      <c r="AH27" s="440"/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0"/>
      <c r="AZ27" s="310"/>
    </row>
    <row r="28" spans="1:52" ht="26.25" customHeight="1">
      <c r="A28" s="887"/>
      <c r="B28" s="880"/>
      <c r="C28" s="902"/>
      <c r="D28" s="80" t="s">
        <v>334</v>
      </c>
      <c r="E28" s="181"/>
      <c r="F28" s="181"/>
      <c r="G28" s="181"/>
      <c r="H28" s="949"/>
      <c r="I28" s="900"/>
      <c r="J28" s="440"/>
      <c r="K28" s="440"/>
      <c r="L28" s="440"/>
      <c r="M28" s="440"/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  <c r="AG28" s="440"/>
      <c r="AH28" s="440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ht="26.25" customHeight="1">
      <c r="A29" s="887"/>
      <c r="B29" s="880"/>
      <c r="C29" s="902"/>
      <c r="D29" s="80" t="s">
        <v>335</v>
      </c>
      <c r="E29" s="181"/>
      <c r="F29" s="181"/>
      <c r="G29" s="181"/>
      <c r="H29" s="949"/>
      <c r="I29" s="900"/>
    </row>
    <row r="30" spans="1:52" ht="26.25" customHeight="1">
      <c r="A30" s="887"/>
      <c r="B30" s="880"/>
      <c r="C30" s="902" t="s">
        <v>112</v>
      </c>
      <c r="D30" s="80"/>
      <c r="E30" s="181"/>
      <c r="F30" s="181"/>
      <c r="G30" s="181"/>
      <c r="H30" s="949">
        <f>SUM(E30:G30)</f>
        <v>0</v>
      </c>
      <c r="I30" s="900"/>
    </row>
    <row r="31" spans="1:52" ht="26.25" customHeight="1">
      <c r="A31" s="887"/>
      <c r="B31" s="880"/>
      <c r="C31" s="902"/>
      <c r="D31" s="80"/>
      <c r="E31" s="181"/>
      <c r="F31" s="181"/>
      <c r="G31" s="181"/>
      <c r="H31" s="949"/>
      <c r="I31" s="901"/>
    </row>
    <row r="32" spans="1:52" ht="26.25" customHeight="1">
      <c r="A32" s="887"/>
      <c r="B32" s="884" t="s">
        <v>143</v>
      </c>
      <c r="C32" s="881" t="s">
        <v>44</v>
      </c>
      <c r="D32" s="82" t="s">
        <v>328</v>
      </c>
      <c r="E32" s="571"/>
      <c r="F32" s="192"/>
      <c r="G32" s="486"/>
      <c r="H32" s="890">
        <f>SUM(E32:G38)</f>
        <v>0</v>
      </c>
      <c r="I32" s="904">
        <f>SUM(H32:H53)</f>
        <v>0</v>
      </c>
    </row>
    <row r="33" spans="1:9" ht="26.25" customHeight="1">
      <c r="A33" s="887"/>
      <c r="B33" s="884"/>
      <c r="C33" s="881"/>
      <c r="D33" s="82" t="s">
        <v>327</v>
      </c>
      <c r="E33" s="577"/>
      <c r="F33" s="577"/>
      <c r="G33" s="577"/>
      <c r="H33" s="890"/>
      <c r="I33" s="905"/>
    </row>
    <row r="34" spans="1:9" ht="26.25" customHeight="1">
      <c r="A34" s="887"/>
      <c r="B34" s="884"/>
      <c r="C34" s="881"/>
      <c r="D34" s="82" t="s">
        <v>901</v>
      </c>
      <c r="E34" s="571"/>
      <c r="F34" s="571"/>
      <c r="G34" s="571"/>
      <c r="H34" s="890"/>
      <c r="I34" s="905"/>
    </row>
    <row r="35" spans="1:9" ht="26.25" customHeight="1">
      <c r="A35" s="887"/>
      <c r="B35" s="884"/>
      <c r="C35" s="881"/>
      <c r="D35" s="82" t="s">
        <v>333</v>
      </c>
      <c r="E35" s="571"/>
      <c r="F35" s="781"/>
      <c r="G35" s="571"/>
      <c r="H35" s="890"/>
      <c r="I35" s="905"/>
    </row>
    <row r="36" spans="1:9" ht="26.25" customHeight="1">
      <c r="A36" s="887"/>
      <c r="B36" s="884"/>
      <c r="C36" s="881"/>
      <c r="D36" s="82" t="s">
        <v>329</v>
      </c>
      <c r="E36" s="192"/>
      <c r="F36" s="192"/>
      <c r="G36" s="486"/>
      <c r="H36" s="890"/>
      <c r="I36" s="905"/>
    </row>
    <row r="37" spans="1:9" ht="26.25" customHeight="1">
      <c r="A37" s="887"/>
      <c r="B37" s="884"/>
      <c r="C37" s="881"/>
      <c r="D37" s="82" t="s">
        <v>330</v>
      </c>
      <c r="E37" s="192"/>
      <c r="F37" s="192"/>
      <c r="G37" s="486"/>
      <c r="H37" s="890"/>
      <c r="I37" s="905"/>
    </row>
    <row r="38" spans="1:9" ht="26.25" customHeight="1">
      <c r="A38" s="887"/>
      <c r="B38" s="884"/>
      <c r="C38" s="881"/>
      <c r="D38" s="82" t="s">
        <v>331</v>
      </c>
      <c r="E38" s="192"/>
      <c r="F38" s="192"/>
      <c r="G38" s="486"/>
      <c r="H38" s="890"/>
      <c r="I38" s="905"/>
    </row>
    <row r="39" spans="1:9" ht="26.25" customHeight="1">
      <c r="A39" s="887"/>
      <c r="B39" s="884"/>
      <c r="C39" s="881" t="s">
        <v>1104</v>
      </c>
      <c r="D39" s="82" t="s">
        <v>1105</v>
      </c>
      <c r="E39" s="680"/>
      <c r="F39" s="680"/>
      <c r="G39" s="680"/>
      <c r="H39" s="890">
        <f>SUM(E39:G40)</f>
        <v>0</v>
      </c>
      <c r="I39" s="905"/>
    </row>
    <row r="40" spans="1:9" ht="26.25" customHeight="1">
      <c r="A40" s="887"/>
      <c r="B40" s="884"/>
      <c r="C40" s="881"/>
      <c r="D40" s="82" t="s">
        <v>1106</v>
      </c>
      <c r="E40" s="680"/>
      <c r="F40" s="680"/>
      <c r="G40" s="680"/>
      <c r="H40" s="890"/>
      <c r="I40" s="905"/>
    </row>
    <row r="41" spans="1:9" ht="26.25" customHeight="1">
      <c r="A41" s="887"/>
      <c r="B41" s="884"/>
      <c r="C41" s="881" t="s">
        <v>756</v>
      </c>
      <c r="D41" s="82" t="s">
        <v>741</v>
      </c>
      <c r="E41" s="571"/>
      <c r="F41" s="781"/>
      <c r="G41" s="486"/>
      <c r="H41" s="890">
        <f>SUM(E41:G46)</f>
        <v>0</v>
      </c>
      <c r="I41" s="905"/>
    </row>
    <row r="42" spans="1:9" ht="26.25" customHeight="1">
      <c r="A42" s="887"/>
      <c r="B42" s="884"/>
      <c r="C42" s="881"/>
      <c r="D42" s="82" t="s">
        <v>742</v>
      </c>
      <c r="E42" s="192"/>
      <c r="F42" s="192"/>
      <c r="G42" s="486"/>
      <c r="H42" s="890"/>
      <c r="I42" s="905"/>
    </row>
    <row r="43" spans="1:9" ht="26.25" customHeight="1">
      <c r="A43" s="887"/>
      <c r="B43" s="884"/>
      <c r="C43" s="881"/>
      <c r="D43" s="82" t="s">
        <v>751</v>
      </c>
      <c r="E43" s="192"/>
      <c r="F43" s="192"/>
      <c r="G43" s="486"/>
      <c r="H43" s="890"/>
      <c r="I43" s="905"/>
    </row>
    <row r="44" spans="1:9" ht="26.25" customHeight="1">
      <c r="A44" s="887"/>
      <c r="B44" s="884"/>
      <c r="C44" s="881"/>
      <c r="D44" s="82" t="s">
        <v>1204</v>
      </c>
      <c r="E44" s="778"/>
      <c r="F44" s="778"/>
      <c r="G44" s="778"/>
      <c r="H44" s="890"/>
      <c r="I44" s="905"/>
    </row>
    <row r="45" spans="1:9" ht="26.25" customHeight="1">
      <c r="A45" s="887"/>
      <c r="B45" s="884"/>
      <c r="C45" s="881"/>
      <c r="D45" s="82" t="s">
        <v>1034</v>
      </c>
      <c r="E45" s="636"/>
      <c r="F45" s="636"/>
      <c r="G45" s="636"/>
      <c r="H45" s="890"/>
      <c r="I45" s="905"/>
    </row>
    <row r="46" spans="1:9" ht="26.25" customHeight="1">
      <c r="A46" s="887"/>
      <c r="B46" s="884"/>
      <c r="C46" s="881"/>
      <c r="D46" s="82" t="s">
        <v>1210</v>
      </c>
      <c r="E46" s="779"/>
      <c r="F46" s="779"/>
      <c r="G46" s="779"/>
      <c r="H46" s="890"/>
      <c r="I46" s="905"/>
    </row>
    <row r="47" spans="1:9" ht="26.25" customHeight="1">
      <c r="A47" s="887"/>
      <c r="B47" s="884"/>
      <c r="C47" s="881" t="s">
        <v>113</v>
      </c>
      <c r="D47" s="82" t="s">
        <v>299</v>
      </c>
      <c r="E47" s="793"/>
      <c r="F47" s="793"/>
      <c r="G47" s="793"/>
      <c r="H47" s="890">
        <f>SUM(E47:G49)</f>
        <v>0</v>
      </c>
      <c r="I47" s="905"/>
    </row>
    <row r="48" spans="1:9" ht="24" customHeight="1">
      <c r="A48" s="887"/>
      <c r="B48" s="884"/>
      <c r="C48" s="881"/>
      <c r="D48" s="82" t="s">
        <v>1106</v>
      </c>
      <c r="E48" s="494"/>
      <c r="F48" s="192"/>
      <c r="G48" s="486"/>
      <c r="H48" s="890"/>
      <c r="I48" s="905"/>
    </row>
    <row r="49" spans="1:9" ht="24" customHeight="1">
      <c r="A49" s="887"/>
      <c r="B49" s="884"/>
      <c r="C49" s="881"/>
      <c r="D49" s="82" t="s">
        <v>333</v>
      </c>
      <c r="E49" s="192"/>
      <c r="F49" s="192"/>
      <c r="G49" s="486"/>
      <c r="H49" s="890"/>
      <c r="I49" s="905"/>
    </row>
    <row r="50" spans="1:9" ht="26.25" customHeight="1">
      <c r="A50" s="887"/>
      <c r="B50" s="884"/>
      <c r="C50" s="881" t="s">
        <v>63</v>
      </c>
      <c r="D50" s="82" t="s">
        <v>328</v>
      </c>
      <c r="E50" s="494"/>
      <c r="F50" s="192"/>
      <c r="G50" s="185"/>
      <c r="H50" s="890">
        <f>SUM(E50:G53)</f>
        <v>0</v>
      </c>
      <c r="I50" s="905"/>
    </row>
    <row r="51" spans="1:9" ht="26.25" customHeight="1">
      <c r="A51" s="887"/>
      <c r="B51" s="884"/>
      <c r="C51" s="881"/>
      <c r="D51" s="82" t="s">
        <v>332</v>
      </c>
      <c r="E51" s="192"/>
      <c r="F51" s="192"/>
      <c r="G51" s="185"/>
      <c r="H51" s="890"/>
      <c r="I51" s="905"/>
    </row>
    <row r="52" spans="1:9" ht="26.25" customHeight="1">
      <c r="A52" s="887"/>
      <c r="B52" s="884"/>
      <c r="C52" s="881"/>
      <c r="D52" s="82" t="s">
        <v>336</v>
      </c>
      <c r="E52" s="192"/>
      <c r="F52" s="192"/>
      <c r="G52" s="185"/>
      <c r="H52" s="890"/>
      <c r="I52" s="905"/>
    </row>
    <row r="53" spans="1:9" ht="26.25" customHeight="1">
      <c r="A53" s="887"/>
      <c r="B53" s="884"/>
      <c r="C53" s="881"/>
      <c r="D53" s="82" t="s">
        <v>333</v>
      </c>
      <c r="E53" s="192"/>
      <c r="F53" s="192"/>
      <c r="G53" s="185"/>
      <c r="H53" s="890"/>
      <c r="I53" s="905"/>
    </row>
    <row r="54" spans="1:9" ht="28.5" customHeight="1">
      <c r="A54" s="952"/>
      <c r="B54" s="165" t="s">
        <v>144</v>
      </c>
      <c r="C54" s="235" t="s">
        <v>83</v>
      </c>
      <c r="D54" s="158"/>
      <c r="E54" s="194"/>
      <c r="F54" s="194"/>
      <c r="G54" s="201"/>
      <c r="H54" s="168">
        <f>SUM(E54:G54)</f>
        <v>0</v>
      </c>
      <c r="I54" s="190">
        <f>SUM(H54:H54)</f>
        <v>0</v>
      </c>
    </row>
    <row r="55" spans="1:9" ht="16.5">
      <c r="A55" s="950"/>
      <c r="B55" s="951"/>
      <c r="C55" s="951"/>
      <c r="D55" s="191"/>
      <c r="E55" s="79">
        <f>SUM(E2:E54)</f>
        <v>0</v>
      </c>
      <c r="F55" s="79">
        <f>SUM(F2:F54)</f>
        <v>0</v>
      </c>
      <c r="G55" s="79">
        <f>SUM(G2:G54)</f>
        <v>0</v>
      </c>
      <c r="H55" s="79">
        <f>SUM(E55:G55)</f>
        <v>0</v>
      </c>
      <c r="I55" s="76">
        <f>SUM(I2:I54)</f>
        <v>0</v>
      </c>
    </row>
    <row r="58" spans="1:9" s="451" customFormat="1">
      <c r="C58" s="453"/>
    </row>
    <row r="59" spans="1:9" s="451" customFormat="1">
      <c r="C59" s="453"/>
    </row>
    <row r="60" spans="1:9" s="451" customFormat="1">
      <c r="C60" s="453"/>
    </row>
    <row r="61" spans="1:9" s="451" customFormat="1">
      <c r="C61" s="453"/>
    </row>
    <row r="62" spans="1:9" s="451" customFormat="1">
      <c r="C62" s="453"/>
    </row>
    <row r="63" spans="1:9" s="451" customFormat="1">
      <c r="C63" s="453"/>
    </row>
    <row r="64" spans="1:9" s="451" customFormat="1">
      <c r="C64" s="453"/>
    </row>
    <row r="65" spans="3:3" s="451" customFormat="1">
      <c r="C65" s="453"/>
    </row>
    <row r="66" spans="3:3" s="451" customFormat="1">
      <c r="C66" s="453"/>
    </row>
    <row r="67" spans="3:3" s="451" customFormat="1">
      <c r="C67" s="453"/>
    </row>
    <row r="68" spans="3:3" s="451" customFormat="1">
      <c r="C68" s="453"/>
    </row>
    <row r="69" spans="3:3" s="451" customFormat="1">
      <c r="C69" s="453"/>
    </row>
    <row r="70" spans="3:3" s="451" customFormat="1">
      <c r="C70" s="453"/>
    </row>
    <row r="71" spans="3:3" s="451" customFormat="1">
      <c r="C71" s="453"/>
    </row>
    <row r="72" spans="3:3" s="451" customFormat="1">
      <c r="C72" s="453"/>
    </row>
    <row r="73" spans="3:3" s="451" customFormat="1">
      <c r="C73" s="453"/>
    </row>
    <row r="74" spans="3:3" s="451" customFormat="1">
      <c r="C74" s="453"/>
    </row>
    <row r="75" spans="3:3" s="451" customFormat="1">
      <c r="C75" s="453"/>
    </row>
    <row r="76" spans="3:3" s="451" customFormat="1">
      <c r="C76" s="453"/>
    </row>
    <row r="77" spans="3:3" s="451" customFormat="1">
      <c r="C77" s="453"/>
    </row>
    <row r="78" spans="3:3" s="451" customFormat="1">
      <c r="C78" s="453"/>
    </row>
    <row r="79" spans="3:3" s="451" customFormat="1">
      <c r="C79" s="453"/>
    </row>
    <row r="80" spans="3:3" s="451" customFormat="1">
      <c r="C80" s="453"/>
    </row>
    <row r="81" spans="3:3" s="451" customFormat="1">
      <c r="C81" s="453"/>
    </row>
    <row r="82" spans="3:3" s="451" customFormat="1">
      <c r="C82" s="453"/>
    </row>
    <row r="83" spans="3:3" s="451" customFormat="1">
      <c r="C83" s="453"/>
    </row>
    <row r="84" spans="3:3" s="451" customFormat="1">
      <c r="C84" s="453"/>
    </row>
    <row r="85" spans="3:3" s="451" customFormat="1">
      <c r="C85" s="453"/>
    </row>
    <row r="86" spans="3:3" s="451" customFormat="1">
      <c r="C86" s="453"/>
    </row>
    <row r="87" spans="3:3" s="451" customFormat="1">
      <c r="C87" s="453"/>
    </row>
    <row r="88" spans="3:3" s="451" customFormat="1">
      <c r="C88" s="453"/>
    </row>
    <row r="89" spans="3:3" s="451" customFormat="1">
      <c r="C89" s="453"/>
    </row>
    <row r="90" spans="3:3" s="451" customFormat="1">
      <c r="C90" s="453"/>
    </row>
    <row r="91" spans="3:3" s="451" customFormat="1">
      <c r="C91" s="453"/>
    </row>
    <row r="92" spans="3:3" s="451" customFormat="1">
      <c r="C92" s="453"/>
    </row>
    <row r="93" spans="3:3" s="451" customFormat="1">
      <c r="C93" s="453"/>
    </row>
    <row r="94" spans="3:3" s="451" customFormat="1">
      <c r="C94" s="453"/>
    </row>
    <row r="95" spans="3:3" s="451" customFormat="1">
      <c r="C95" s="453"/>
    </row>
    <row r="96" spans="3:3" s="451" customFormat="1">
      <c r="C96" s="453"/>
    </row>
    <row r="97" spans="3:3" s="451" customFormat="1">
      <c r="C97" s="453"/>
    </row>
    <row r="98" spans="3:3" s="451" customFormat="1">
      <c r="C98" s="453"/>
    </row>
    <row r="99" spans="3:3" s="451" customFormat="1">
      <c r="C99" s="453"/>
    </row>
    <row r="100" spans="3:3" s="451" customFormat="1">
      <c r="C100" s="453"/>
    </row>
    <row r="101" spans="3:3" s="451" customFormat="1">
      <c r="C101" s="453"/>
    </row>
    <row r="102" spans="3:3" s="451" customFormat="1">
      <c r="C102" s="453"/>
    </row>
    <row r="103" spans="3:3" s="451" customFormat="1">
      <c r="C103" s="453"/>
    </row>
    <row r="104" spans="3:3" s="451" customFormat="1">
      <c r="C104" s="453"/>
    </row>
    <row r="105" spans="3:3" s="451" customFormat="1">
      <c r="C105" s="453"/>
    </row>
    <row r="106" spans="3:3" s="451" customFormat="1">
      <c r="C106" s="453"/>
    </row>
    <row r="107" spans="3:3" s="451" customFormat="1">
      <c r="C107" s="453"/>
    </row>
    <row r="108" spans="3:3" s="451" customFormat="1">
      <c r="C108" s="453"/>
    </row>
    <row r="109" spans="3:3" s="451" customFormat="1">
      <c r="C109" s="453"/>
    </row>
    <row r="110" spans="3:3" s="451" customFormat="1">
      <c r="C110" s="453"/>
    </row>
    <row r="111" spans="3:3" s="451" customFormat="1">
      <c r="C111" s="453"/>
    </row>
    <row r="112" spans="3:3" s="451" customFormat="1">
      <c r="C112" s="453"/>
    </row>
    <row r="113" spans="3:3" s="451" customFormat="1">
      <c r="C113" s="453"/>
    </row>
    <row r="114" spans="3:3" s="451" customFormat="1">
      <c r="C114" s="453"/>
    </row>
    <row r="115" spans="3:3" s="451" customFormat="1">
      <c r="C115" s="453"/>
    </row>
    <row r="116" spans="3:3" s="451" customFormat="1">
      <c r="C116" s="453"/>
    </row>
    <row r="117" spans="3:3" s="451" customFormat="1">
      <c r="C117" s="453"/>
    </row>
    <row r="118" spans="3:3" s="451" customFormat="1">
      <c r="C118" s="453"/>
    </row>
    <row r="119" spans="3:3" s="451" customFormat="1">
      <c r="C119" s="453"/>
    </row>
    <row r="120" spans="3:3" s="451" customFormat="1">
      <c r="C120" s="453"/>
    </row>
    <row r="121" spans="3:3" s="451" customFormat="1">
      <c r="C121" s="453"/>
    </row>
    <row r="122" spans="3:3" s="451" customFormat="1">
      <c r="C122" s="453"/>
    </row>
    <row r="123" spans="3:3" s="451" customFormat="1">
      <c r="C123" s="453"/>
    </row>
    <row r="124" spans="3:3" s="451" customFormat="1">
      <c r="C124" s="453"/>
    </row>
    <row r="125" spans="3:3" s="451" customFormat="1">
      <c r="C125" s="453"/>
    </row>
    <row r="126" spans="3:3" s="451" customFormat="1">
      <c r="C126" s="453"/>
    </row>
    <row r="127" spans="3:3" s="451" customFormat="1">
      <c r="C127" s="453"/>
    </row>
    <row r="128" spans="3:3" s="451" customFormat="1">
      <c r="C128" s="453"/>
    </row>
    <row r="129" spans="3:3" s="451" customFormat="1">
      <c r="C129" s="453"/>
    </row>
    <row r="130" spans="3:3" s="451" customFormat="1">
      <c r="C130" s="453"/>
    </row>
    <row r="131" spans="3:3" s="451" customFormat="1">
      <c r="C131" s="453"/>
    </row>
    <row r="132" spans="3:3" s="451" customFormat="1">
      <c r="C132" s="453"/>
    </row>
    <row r="133" spans="3:3" s="451" customFormat="1">
      <c r="C133" s="453"/>
    </row>
    <row r="134" spans="3:3" s="451" customFormat="1">
      <c r="C134" s="453"/>
    </row>
    <row r="135" spans="3:3" s="451" customFormat="1">
      <c r="C135" s="453"/>
    </row>
    <row r="136" spans="3:3" s="451" customFormat="1">
      <c r="C136" s="453"/>
    </row>
    <row r="137" spans="3:3" s="451" customFormat="1">
      <c r="C137" s="453"/>
    </row>
    <row r="138" spans="3:3" s="451" customFormat="1">
      <c r="C138" s="453"/>
    </row>
    <row r="139" spans="3:3" s="451" customFormat="1">
      <c r="C139" s="453"/>
    </row>
    <row r="140" spans="3:3" s="451" customFormat="1">
      <c r="C140" s="453"/>
    </row>
    <row r="141" spans="3:3" s="451" customFormat="1">
      <c r="C141" s="453"/>
    </row>
    <row r="142" spans="3:3" s="451" customFormat="1">
      <c r="C142" s="453"/>
    </row>
    <row r="143" spans="3:3" s="451" customFormat="1">
      <c r="C143" s="453"/>
    </row>
    <row r="144" spans="3:3" s="451" customFormat="1">
      <c r="C144" s="453"/>
    </row>
    <row r="145" spans="3:3" s="451" customFormat="1">
      <c r="C145" s="453"/>
    </row>
    <row r="146" spans="3:3" s="451" customFormat="1">
      <c r="C146" s="453"/>
    </row>
    <row r="147" spans="3:3" s="451" customFormat="1">
      <c r="C147" s="453"/>
    </row>
    <row r="148" spans="3:3" s="451" customFormat="1">
      <c r="C148" s="453"/>
    </row>
    <row r="149" spans="3:3" s="451" customFormat="1">
      <c r="C149" s="453"/>
    </row>
    <row r="150" spans="3:3" s="451" customFormat="1">
      <c r="C150" s="453"/>
    </row>
    <row r="151" spans="3:3" s="451" customFormat="1">
      <c r="C151" s="453"/>
    </row>
    <row r="152" spans="3:3" s="451" customFormat="1">
      <c r="C152" s="453"/>
    </row>
    <row r="153" spans="3:3" s="451" customFormat="1">
      <c r="C153" s="453"/>
    </row>
  </sheetData>
  <mergeCells count="28">
    <mergeCell ref="A55:C55"/>
    <mergeCell ref="C2:C16"/>
    <mergeCell ref="C18:C21"/>
    <mergeCell ref="C22:C24"/>
    <mergeCell ref="B2:B24"/>
    <mergeCell ref="C25:C29"/>
    <mergeCell ref="C30:C31"/>
    <mergeCell ref="B25:B31"/>
    <mergeCell ref="C32:C38"/>
    <mergeCell ref="C50:C53"/>
    <mergeCell ref="B32:B53"/>
    <mergeCell ref="A2:A54"/>
    <mergeCell ref="C39:C40"/>
    <mergeCell ref="C41:C46"/>
    <mergeCell ref="C47:C49"/>
    <mergeCell ref="H32:H38"/>
    <mergeCell ref="H50:H53"/>
    <mergeCell ref="I2:I24"/>
    <mergeCell ref="I25:I31"/>
    <mergeCell ref="I32:I53"/>
    <mergeCell ref="H2:H16"/>
    <mergeCell ref="H18:H21"/>
    <mergeCell ref="H22:H24"/>
    <mergeCell ref="H25:H29"/>
    <mergeCell ref="H30:H31"/>
    <mergeCell ref="H39:H40"/>
    <mergeCell ref="H41:H46"/>
    <mergeCell ref="H47:H49"/>
  </mergeCells>
  <pageMargins left="0.7" right="0.7" top="0.75" bottom="0.75" header="0.3" footer="0.3"/>
  <pageSetup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7"/>
  <sheetViews>
    <sheetView showGridLines="0" topLeftCell="C1" zoomScale="70" zoomScaleNormal="70" zoomScaleSheetLayoutView="100" workbookViewId="0">
      <selection activeCell="E2" sqref="E2:E9"/>
    </sheetView>
  </sheetViews>
  <sheetFormatPr baseColWidth="10" defaultRowHeight="15.75"/>
  <cols>
    <col min="1" max="1" width="18.28515625" style="78" customWidth="1"/>
    <col min="2" max="2" width="22.85546875" style="75" bestFit="1" customWidth="1"/>
    <col min="3" max="3" width="23" style="247" customWidth="1"/>
    <col min="4" max="4" width="27.7109375" style="247" customWidth="1"/>
    <col min="5" max="5" width="29.7109375" style="75" bestFit="1" customWidth="1"/>
    <col min="6" max="6" width="26" style="75" bestFit="1" customWidth="1"/>
    <col min="7" max="7" width="29.140625" style="75" bestFit="1" customWidth="1"/>
    <col min="8" max="47" width="11.42578125" style="451"/>
    <col min="48" max="16384" width="11.42578125" style="75"/>
  </cols>
  <sheetData>
    <row r="1" spans="1:7" ht="33">
      <c r="A1" s="73" t="s">
        <v>141</v>
      </c>
      <c r="B1" s="145" t="s">
        <v>147</v>
      </c>
      <c r="C1" s="145" t="s">
        <v>142</v>
      </c>
      <c r="D1" s="145" t="s">
        <v>282</v>
      </c>
      <c r="E1" s="145" t="s">
        <v>245</v>
      </c>
      <c r="F1" s="145" t="s">
        <v>155</v>
      </c>
      <c r="G1" s="145" t="s">
        <v>153</v>
      </c>
    </row>
    <row r="2" spans="1:7" ht="24" customHeight="1">
      <c r="A2" s="953" t="s">
        <v>93</v>
      </c>
      <c r="B2" s="883" t="s">
        <v>139</v>
      </c>
      <c r="C2" s="956" t="s">
        <v>93</v>
      </c>
      <c r="D2" s="193" t="s">
        <v>840</v>
      </c>
      <c r="E2" s="236"/>
      <c r="F2" s="897">
        <f>SUM(E2:E4)</f>
        <v>0</v>
      </c>
      <c r="G2" s="955">
        <f>SUM(F2:F4)</f>
        <v>0</v>
      </c>
    </row>
    <row r="3" spans="1:7" ht="24" customHeight="1">
      <c r="A3" s="954"/>
      <c r="B3" s="884"/>
      <c r="C3" s="957"/>
      <c r="D3" s="398" t="s">
        <v>841</v>
      </c>
      <c r="E3" s="237"/>
      <c r="F3" s="890"/>
      <c r="G3" s="955"/>
    </row>
    <row r="4" spans="1:7" ht="24" customHeight="1">
      <c r="A4" s="954"/>
      <c r="B4" s="884"/>
      <c r="C4" s="957"/>
      <c r="D4" s="398" t="s">
        <v>843</v>
      </c>
      <c r="E4" s="237"/>
      <c r="F4" s="890"/>
      <c r="G4" s="955"/>
    </row>
    <row r="5" spans="1:7" ht="24" customHeight="1">
      <c r="A5" s="954"/>
      <c r="B5" s="407" t="s">
        <v>146</v>
      </c>
      <c r="C5" s="406" t="s">
        <v>844</v>
      </c>
      <c r="D5" s="222" t="s">
        <v>842</v>
      </c>
      <c r="E5" s="239"/>
      <c r="F5" s="240">
        <f t="shared" ref="F5" si="0">SUM(E5:E5)</f>
        <v>0</v>
      </c>
      <c r="G5" s="431">
        <f>SUM(F5)</f>
        <v>0</v>
      </c>
    </row>
    <row r="6" spans="1:7" ht="24" customHeight="1">
      <c r="A6" s="954"/>
      <c r="B6" s="884" t="s">
        <v>143</v>
      </c>
      <c r="C6" s="958" t="s">
        <v>848</v>
      </c>
      <c r="D6" s="398" t="s">
        <v>841</v>
      </c>
      <c r="E6" s="237"/>
      <c r="F6" s="890">
        <f>SUM(E6:E9)</f>
        <v>0</v>
      </c>
      <c r="G6" s="955">
        <f>SUM(F6:F9)</f>
        <v>0</v>
      </c>
    </row>
    <row r="7" spans="1:7" ht="24" customHeight="1">
      <c r="A7" s="954"/>
      <c r="B7" s="884"/>
      <c r="C7" s="958"/>
      <c r="D7" s="398" t="s">
        <v>845</v>
      </c>
      <c r="E7" s="237"/>
      <c r="F7" s="890"/>
      <c r="G7" s="955"/>
    </row>
    <row r="8" spans="1:7" ht="24" customHeight="1">
      <c r="A8" s="954"/>
      <c r="B8" s="884"/>
      <c r="C8" s="958"/>
      <c r="D8" s="398" t="s">
        <v>846</v>
      </c>
      <c r="E8" s="237"/>
      <c r="F8" s="890"/>
      <c r="G8" s="955"/>
    </row>
    <row r="9" spans="1:7" ht="24" customHeight="1">
      <c r="A9" s="954"/>
      <c r="B9" s="885"/>
      <c r="C9" s="959"/>
      <c r="D9" s="378" t="s">
        <v>847</v>
      </c>
      <c r="E9" s="238"/>
      <c r="F9" s="891"/>
      <c r="G9" s="955"/>
    </row>
    <row r="10" spans="1:7" ht="19.5" customHeight="1">
      <c r="A10" s="77"/>
      <c r="B10" s="223"/>
      <c r="C10" s="189"/>
      <c r="D10" s="189"/>
      <c r="E10" s="76">
        <f>SUM(E2:E9)</f>
        <v>0</v>
      </c>
      <c r="F10" s="76"/>
      <c r="G10" s="76">
        <f>SUM(G2:G9)</f>
        <v>0</v>
      </c>
    </row>
    <row r="13" spans="1:7" s="451" customFormat="1">
      <c r="A13" s="452"/>
      <c r="C13" s="454"/>
      <c r="D13" s="454"/>
    </row>
    <row r="14" spans="1:7" s="451" customFormat="1">
      <c r="A14" s="452"/>
      <c r="C14" s="454"/>
      <c r="D14" s="454"/>
    </row>
    <row r="15" spans="1:7" s="451" customFormat="1">
      <c r="A15" s="452"/>
      <c r="C15" s="454"/>
      <c r="D15" s="454"/>
    </row>
    <row r="16" spans="1:7" s="451" customFormat="1">
      <c r="A16" s="452"/>
      <c r="C16" s="454"/>
      <c r="D16" s="454"/>
    </row>
    <row r="17" spans="1:4" s="451" customFormat="1">
      <c r="A17" s="452"/>
      <c r="C17" s="454"/>
      <c r="D17" s="454"/>
    </row>
    <row r="18" spans="1:4" s="451" customFormat="1">
      <c r="A18" s="452"/>
      <c r="C18" s="454"/>
      <c r="D18" s="454"/>
    </row>
    <row r="19" spans="1:4" s="451" customFormat="1">
      <c r="A19" s="452"/>
      <c r="C19" s="454"/>
      <c r="D19" s="454"/>
    </row>
    <row r="20" spans="1:4" s="451" customFormat="1">
      <c r="A20" s="452"/>
      <c r="C20" s="454"/>
      <c r="D20" s="454"/>
    </row>
    <row r="21" spans="1:4" s="451" customFormat="1">
      <c r="A21" s="452"/>
      <c r="C21" s="454"/>
      <c r="D21" s="454"/>
    </row>
    <row r="22" spans="1:4" s="451" customFormat="1">
      <c r="A22" s="452"/>
      <c r="C22" s="454"/>
      <c r="D22" s="454"/>
    </row>
    <row r="23" spans="1:4" s="451" customFormat="1">
      <c r="A23" s="452"/>
      <c r="C23" s="454"/>
      <c r="D23" s="454"/>
    </row>
    <row r="24" spans="1:4" s="451" customFormat="1">
      <c r="A24" s="452"/>
      <c r="C24" s="454"/>
      <c r="D24" s="454"/>
    </row>
    <row r="25" spans="1:4" s="451" customFormat="1">
      <c r="A25" s="452"/>
      <c r="C25" s="454"/>
      <c r="D25" s="454"/>
    </row>
    <row r="26" spans="1:4" s="451" customFormat="1">
      <c r="A26" s="452"/>
      <c r="C26" s="454"/>
      <c r="D26" s="454"/>
    </row>
    <row r="27" spans="1:4" s="451" customFormat="1">
      <c r="A27" s="452"/>
      <c r="C27" s="454"/>
      <c r="D27" s="454"/>
    </row>
    <row r="28" spans="1:4" s="451" customFormat="1">
      <c r="A28" s="452"/>
      <c r="C28" s="454"/>
      <c r="D28" s="454"/>
    </row>
    <row r="29" spans="1:4" s="451" customFormat="1">
      <c r="A29" s="452"/>
      <c r="C29" s="454"/>
      <c r="D29" s="454"/>
    </row>
    <row r="30" spans="1:4" s="451" customFormat="1">
      <c r="A30" s="452"/>
      <c r="C30" s="454"/>
      <c r="D30" s="454"/>
    </row>
    <row r="31" spans="1:4" s="451" customFormat="1">
      <c r="A31" s="452"/>
      <c r="C31" s="454"/>
      <c r="D31" s="454"/>
    </row>
    <row r="32" spans="1:4" s="451" customFormat="1">
      <c r="A32" s="452"/>
      <c r="C32" s="454"/>
      <c r="D32" s="454"/>
    </row>
    <row r="33" spans="1:4" s="451" customFormat="1">
      <c r="A33" s="452"/>
      <c r="C33" s="454"/>
      <c r="D33" s="454"/>
    </row>
    <row r="34" spans="1:4" s="451" customFormat="1">
      <c r="A34" s="452"/>
      <c r="C34" s="454"/>
      <c r="D34" s="454"/>
    </row>
    <row r="35" spans="1:4" s="451" customFormat="1">
      <c r="A35" s="452"/>
      <c r="C35" s="454"/>
      <c r="D35" s="454"/>
    </row>
    <row r="36" spans="1:4" s="451" customFormat="1">
      <c r="A36" s="452"/>
      <c r="C36" s="454"/>
      <c r="D36" s="454"/>
    </row>
    <row r="37" spans="1:4" s="451" customFormat="1">
      <c r="A37" s="452"/>
      <c r="C37" s="454"/>
      <c r="D37" s="454"/>
    </row>
    <row r="38" spans="1:4" s="451" customFormat="1">
      <c r="A38" s="452"/>
      <c r="C38" s="454"/>
      <c r="D38" s="454"/>
    </row>
    <row r="39" spans="1:4" s="451" customFormat="1">
      <c r="A39" s="452"/>
      <c r="C39" s="454"/>
      <c r="D39" s="454"/>
    </row>
    <row r="40" spans="1:4" s="451" customFormat="1">
      <c r="A40" s="452"/>
      <c r="C40" s="454"/>
      <c r="D40" s="454"/>
    </row>
    <row r="41" spans="1:4" s="451" customFormat="1">
      <c r="A41" s="452"/>
      <c r="C41" s="454"/>
      <c r="D41" s="454"/>
    </row>
    <row r="42" spans="1:4" s="451" customFormat="1">
      <c r="A42" s="452"/>
      <c r="C42" s="454"/>
      <c r="D42" s="454"/>
    </row>
    <row r="43" spans="1:4" s="451" customFormat="1">
      <c r="A43" s="452"/>
      <c r="C43" s="454"/>
      <c r="D43" s="454"/>
    </row>
    <row r="44" spans="1:4" s="451" customFormat="1">
      <c r="A44" s="452"/>
      <c r="C44" s="454"/>
      <c r="D44" s="454"/>
    </row>
    <row r="45" spans="1:4" s="451" customFormat="1">
      <c r="A45" s="452"/>
      <c r="C45" s="454"/>
      <c r="D45" s="454"/>
    </row>
    <row r="46" spans="1:4" s="451" customFormat="1">
      <c r="A46" s="452"/>
      <c r="C46" s="454"/>
      <c r="D46" s="454"/>
    </row>
    <row r="47" spans="1:4" s="451" customFormat="1">
      <c r="A47" s="452"/>
      <c r="C47" s="454"/>
      <c r="D47" s="454"/>
    </row>
    <row r="48" spans="1:4" s="451" customFormat="1">
      <c r="A48" s="452"/>
      <c r="C48" s="454"/>
      <c r="D48" s="454"/>
    </row>
    <row r="49" spans="1:4" s="451" customFormat="1">
      <c r="A49" s="452"/>
      <c r="C49" s="454"/>
      <c r="D49" s="454"/>
    </row>
    <row r="50" spans="1:4" s="451" customFormat="1">
      <c r="A50" s="452"/>
      <c r="C50" s="454"/>
      <c r="D50" s="454"/>
    </row>
    <row r="51" spans="1:4" s="451" customFormat="1">
      <c r="A51" s="452"/>
      <c r="C51" s="454"/>
      <c r="D51" s="454"/>
    </row>
    <row r="52" spans="1:4" s="451" customFormat="1">
      <c r="A52" s="452"/>
      <c r="C52" s="454"/>
      <c r="D52" s="454"/>
    </row>
    <row r="53" spans="1:4" s="451" customFormat="1">
      <c r="A53" s="452"/>
      <c r="C53" s="454"/>
      <c r="D53" s="454"/>
    </row>
    <row r="54" spans="1:4" s="451" customFormat="1">
      <c r="A54" s="452"/>
      <c r="C54" s="454"/>
      <c r="D54" s="454"/>
    </row>
    <row r="55" spans="1:4" s="451" customFormat="1">
      <c r="A55" s="452"/>
      <c r="C55" s="454"/>
      <c r="D55" s="454"/>
    </row>
    <row r="56" spans="1:4" s="451" customFormat="1">
      <c r="A56" s="452"/>
      <c r="C56" s="454"/>
      <c r="D56" s="454"/>
    </row>
    <row r="57" spans="1:4" s="451" customFormat="1">
      <c r="A57" s="452"/>
      <c r="C57" s="454"/>
      <c r="D57" s="454"/>
    </row>
    <row r="58" spans="1:4" s="451" customFormat="1">
      <c r="A58" s="452"/>
      <c r="C58" s="454"/>
      <c r="D58" s="454"/>
    </row>
    <row r="59" spans="1:4" s="451" customFormat="1">
      <c r="A59" s="452"/>
      <c r="C59" s="454"/>
      <c r="D59" s="454"/>
    </row>
    <row r="60" spans="1:4" s="451" customFormat="1">
      <c r="A60" s="452"/>
      <c r="C60" s="454"/>
      <c r="D60" s="454"/>
    </row>
    <row r="61" spans="1:4" s="451" customFormat="1">
      <c r="A61" s="452"/>
      <c r="C61" s="454"/>
      <c r="D61" s="454"/>
    </row>
    <row r="62" spans="1:4" s="451" customFormat="1">
      <c r="A62" s="452"/>
      <c r="C62" s="454"/>
      <c r="D62" s="454"/>
    </row>
    <row r="63" spans="1:4" s="451" customFormat="1">
      <c r="A63" s="452"/>
      <c r="C63" s="454"/>
      <c r="D63" s="454"/>
    </row>
    <row r="64" spans="1:4" s="451" customFormat="1">
      <c r="A64" s="452"/>
      <c r="C64" s="454"/>
      <c r="D64" s="454"/>
    </row>
    <row r="65" spans="1:4" s="451" customFormat="1">
      <c r="A65" s="452"/>
      <c r="C65" s="454"/>
      <c r="D65" s="454"/>
    </row>
    <row r="66" spans="1:4" s="451" customFormat="1">
      <c r="A66" s="452"/>
      <c r="C66" s="454"/>
      <c r="D66" s="454"/>
    </row>
    <row r="67" spans="1:4" s="451" customFormat="1">
      <c r="A67" s="452"/>
      <c r="C67" s="454"/>
      <c r="D67" s="454"/>
    </row>
    <row r="68" spans="1:4" s="451" customFormat="1">
      <c r="A68" s="452"/>
      <c r="C68" s="454"/>
      <c r="D68" s="454"/>
    </row>
    <row r="69" spans="1:4" s="451" customFormat="1">
      <c r="A69" s="452"/>
      <c r="C69" s="454"/>
      <c r="D69" s="454"/>
    </row>
    <row r="70" spans="1:4" s="451" customFormat="1">
      <c r="A70" s="452"/>
      <c r="C70" s="454"/>
      <c r="D70" s="454"/>
    </row>
    <row r="71" spans="1:4" s="451" customFormat="1">
      <c r="A71" s="452"/>
      <c r="C71" s="454"/>
      <c r="D71" s="454"/>
    </row>
    <row r="72" spans="1:4" s="451" customFormat="1">
      <c r="A72" s="452"/>
      <c r="C72" s="454"/>
      <c r="D72" s="454"/>
    </row>
    <row r="73" spans="1:4" s="451" customFormat="1">
      <c r="A73" s="452"/>
      <c r="C73" s="454"/>
      <c r="D73" s="454"/>
    </row>
    <row r="74" spans="1:4" s="451" customFormat="1">
      <c r="A74" s="452"/>
      <c r="C74" s="454"/>
      <c r="D74" s="454"/>
    </row>
    <row r="75" spans="1:4" s="451" customFormat="1">
      <c r="A75" s="452"/>
      <c r="C75" s="454"/>
      <c r="D75" s="454"/>
    </row>
    <row r="76" spans="1:4" s="451" customFormat="1">
      <c r="A76" s="452"/>
      <c r="C76" s="454"/>
      <c r="D76" s="454"/>
    </row>
    <row r="77" spans="1:4" s="451" customFormat="1">
      <c r="A77" s="452"/>
      <c r="C77" s="454"/>
      <c r="D77" s="454"/>
    </row>
    <row r="78" spans="1:4" s="451" customFormat="1">
      <c r="A78" s="452"/>
      <c r="C78" s="454"/>
      <c r="D78" s="454"/>
    </row>
    <row r="79" spans="1:4" s="451" customFormat="1">
      <c r="A79" s="452"/>
      <c r="C79" s="454"/>
      <c r="D79" s="454"/>
    </row>
    <row r="80" spans="1:4" s="451" customFormat="1">
      <c r="A80" s="452"/>
      <c r="C80" s="454"/>
      <c r="D80" s="454"/>
    </row>
    <row r="81" spans="1:4" s="451" customFormat="1">
      <c r="A81" s="452"/>
      <c r="C81" s="454"/>
      <c r="D81" s="454"/>
    </row>
    <row r="82" spans="1:4" s="451" customFormat="1">
      <c r="A82" s="452"/>
      <c r="C82" s="454"/>
      <c r="D82" s="454"/>
    </row>
    <row r="83" spans="1:4" s="451" customFormat="1">
      <c r="A83" s="452"/>
      <c r="C83" s="454"/>
      <c r="D83" s="454"/>
    </row>
    <row r="84" spans="1:4" s="451" customFormat="1">
      <c r="A84" s="452"/>
      <c r="C84" s="454"/>
      <c r="D84" s="454"/>
    </row>
    <row r="85" spans="1:4" s="451" customFormat="1">
      <c r="A85" s="452"/>
      <c r="C85" s="454"/>
      <c r="D85" s="454"/>
    </row>
    <row r="86" spans="1:4" s="451" customFormat="1">
      <c r="A86" s="452"/>
      <c r="C86" s="454"/>
      <c r="D86" s="454"/>
    </row>
    <row r="87" spans="1:4" s="451" customFormat="1">
      <c r="A87" s="452"/>
      <c r="C87" s="454"/>
      <c r="D87" s="454"/>
    </row>
    <row r="88" spans="1:4" s="451" customFormat="1">
      <c r="A88" s="452"/>
      <c r="C88" s="454"/>
      <c r="D88" s="454"/>
    </row>
    <row r="89" spans="1:4" s="451" customFormat="1">
      <c r="A89" s="452"/>
      <c r="C89" s="454"/>
      <c r="D89" s="454"/>
    </row>
    <row r="90" spans="1:4" s="451" customFormat="1">
      <c r="A90" s="452"/>
      <c r="C90" s="454"/>
      <c r="D90" s="454"/>
    </row>
    <row r="91" spans="1:4" s="451" customFormat="1">
      <c r="A91" s="452"/>
      <c r="C91" s="454"/>
      <c r="D91" s="454"/>
    </row>
    <row r="92" spans="1:4" s="451" customFormat="1">
      <c r="A92" s="452"/>
      <c r="C92" s="454"/>
      <c r="D92" s="454"/>
    </row>
    <row r="93" spans="1:4" s="451" customFormat="1">
      <c r="A93" s="452"/>
      <c r="C93" s="454"/>
      <c r="D93" s="454"/>
    </row>
    <row r="94" spans="1:4" s="451" customFormat="1">
      <c r="A94" s="452"/>
      <c r="C94" s="454"/>
      <c r="D94" s="454"/>
    </row>
    <row r="95" spans="1:4" s="451" customFormat="1">
      <c r="A95" s="452"/>
      <c r="C95" s="454"/>
      <c r="D95" s="454"/>
    </row>
    <row r="96" spans="1:4" s="451" customFormat="1">
      <c r="A96" s="452"/>
      <c r="C96" s="454"/>
      <c r="D96" s="454"/>
    </row>
    <row r="97" spans="1:4" s="451" customFormat="1">
      <c r="A97" s="452"/>
      <c r="C97" s="454"/>
      <c r="D97" s="454"/>
    </row>
    <row r="98" spans="1:4" s="451" customFormat="1">
      <c r="A98" s="452"/>
      <c r="C98" s="454"/>
      <c r="D98" s="454"/>
    </row>
    <row r="99" spans="1:4" s="451" customFormat="1">
      <c r="A99" s="452"/>
      <c r="C99" s="454"/>
      <c r="D99" s="454"/>
    </row>
    <row r="100" spans="1:4" s="451" customFormat="1">
      <c r="A100" s="452"/>
      <c r="C100" s="454"/>
      <c r="D100" s="454"/>
    </row>
    <row r="101" spans="1:4" s="451" customFormat="1">
      <c r="A101" s="452"/>
      <c r="C101" s="454"/>
      <c r="D101" s="454"/>
    </row>
    <row r="102" spans="1:4" s="451" customFormat="1">
      <c r="A102" s="452"/>
      <c r="C102" s="454"/>
      <c r="D102" s="454"/>
    </row>
    <row r="103" spans="1:4" s="451" customFormat="1">
      <c r="A103" s="452"/>
      <c r="C103" s="454"/>
      <c r="D103" s="454"/>
    </row>
    <row r="104" spans="1:4" s="451" customFormat="1">
      <c r="A104" s="452"/>
      <c r="C104" s="454"/>
      <c r="D104" s="454"/>
    </row>
    <row r="105" spans="1:4" s="451" customFormat="1">
      <c r="A105" s="452"/>
      <c r="C105" s="454"/>
      <c r="D105" s="454"/>
    </row>
    <row r="106" spans="1:4" s="451" customFormat="1">
      <c r="A106" s="452"/>
      <c r="C106" s="454"/>
      <c r="D106" s="454"/>
    </row>
    <row r="107" spans="1:4" s="451" customFormat="1">
      <c r="A107" s="452"/>
      <c r="C107" s="454"/>
      <c r="D107" s="454"/>
    </row>
  </sheetData>
  <mergeCells count="9">
    <mergeCell ref="A2:A9"/>
    <mergeCell ref="B6:B9"/>
    <mergeCell ref="B2:B4"/>
    <mergeCell ref="G2:G4"/>
    <mergeCell ref="G6:G9"/>
    <mergeCell ref="C2:C4"/>
    <mergeCell ref="C6:C9"/>
    <mergeCell ref="F2:F4"/>
    <mergeCell ref="F6:F9"/>
  </mergeCell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9"/>
  <sheetViews>
    <sheetView showGridLines="0" zoomScale="90" zoomScaleNormal="90" zoomScaleSheetLayoutView="120" workbookViewId="0">
      <selection activeCell="D2" sqref="D2:D11"/>
    </sheetView>
  </sheetViews>
  <sheetFormatPr baseColWidth="10" defaultRowHeight="12.75"/>
  <cols>
    <col min="2" max="2" width="25.85546875" bestFit="1" customWidth="1"/>
    <col min="3" max="3" width="19.7109375" style="259" bestFit="1" customWidth="1"/>
    <col min="4" max="4" width="19.5703125" bestFit="1" customWidth="1"/>
    <col min="5" max="5" width="14.85546875" bestFit="1" customWidth="1"/>
    <col min="6" max="6" width="19.42578125" customWidth="1"/>
    <col min="7" max="39" width="11.42578125" style="440"/>
  </cols>
  <sheetData>
    <row r="1" spans="1:39" ht="49.5">
      <c r="A1" s="73" t="s">
        <v>141</v>
      </c>
      <c r="B1" s="145" t="s">
        <v>147</v>
      </c>
      <c r="C1" s="145" t="s">
        <v>142</v>
      </c>
      <c r="D1" s="145" t="s">
        <v>242</v>
      </c>
      <c r="E1" s="145" t="s">
        <v>155</v>
      </c>
      <c r="F1" s="145" t="s">
        <v>153</v>
      </c>
    </row>
    <row r="2" spans="1:39" ht="18.75" customHeight="1">
      <c r="A2" s="965" t="s">
        <v>256</v>
      </c>
      <c r="B2" s="960" t="s">
        <v>140</v>
      </c>
      <c r="C2" s="583" t="s">
        <v>253</v>
      </c>
      <c r="D2" s="408"/>
      <c r="E2" s="586">
        <f>SUM(D2)</f>
        <v>0</v>
      </c>
      <c r="F2" s="894">
        <f>SUM(E2:E7)</f>
        <v>0</v>
      </c>
    </row>
    <row r="3" spans="1:39" ht="18.75" customHeight="1">
      <c r="A3" s="966"/>
      <c r="B3" s="903"/>
      <c r="C3" s="585" t="s">
        <v>266</v>
      </c>
      <c r="D3" s="409"/>
      <c r="E3" s="587">
        <f>SUM(D3)</f>
        <v>0</v>
      </c>
      <c r="F3" s="895"/>
    </row>
    <row r="4" spans="1:39" ht="18.75" customHeight="1">
      <c r="A4" s="966"/>
      <c r="B4" s="903"/>
      <c r="C4" s="585" t="s">
        <v>254</v>
      </c>
      <c r="D4" s="409"/>
      <c r="E4" s="587">
        <f t="shared" ref="E4:E11" si="0">SUM(D4)</f>
        <v>0</v>
      </c>
      <c r="F4" s="895"/>
    </row>
    <row r="5" spans="1:39" ht="18.75" customHeight="1">
      <c r="A5" s="966"/>
      <c r="B5" s="584"/>
      <c r="C5" s="585" t="s">
        <v>259</v>
      </c>
      <c r="D5" s="409"/>
      <c r="E5" s="587">
        <f t="shared" si="0"/>
        <v>0</v>
      </c>
      <c r="F5" s="895"/>
    </row>
    <row r="6" spans="1:39" ht="23.25" customHeight="1">
      <c r="A6" s="966"/>
      <c r="B6" s="584"/>
      <c r="C6" s="585" t="s">
        <v>267</v>
      </c>
      <c r="D6" s="409"/>
      <c r="E6" s="587">
        <f t="shared" si="0"/>
        <v>0</v>
      </c>
      <c r="F6" s="895"/>
    </row>
    <row r="7" spans="1:39" ht="23.25" customHeight="1">
      <c r="A7" s="966"/>
      <c r="B7" s="584"/>
      <c r="C7" s="585" t="s">
        <v>757</v>
      </c>
      <c r="D7" s="409"/>
      <c r="E7" s="587">
        <f t="shared" si="0"/>
        <v>0</v>
      </c>
      <c r="F7" s="895"/>
    </row>
    <row r="8" spans="1:39" ht="18.75" customHeight="1">
      <c r="A8" s="966"/>
      <c r="B8" s="961" t="s">
        <v>139</v>
      </c>
      <c r="C8" s="260" t="s">
        <v>268</v>
      </c>
      <c r="D8" s="410"/>
      <c r="E8" s="411">
        <f t="shared" si="0"/>
        <v>0</v>
      </c>
      <c r="F8" s="963">
        <f>SUM(E8:E9)</f>
        <v>0</v>
      </c>
    </row>
    <row r="9" spans="1:39" ht="18.75" customHeight="1">
      <c r="A9" s="966"/>
      <c r="B9" s="962"/>
      <c r="C9" s="189" t="s">
        <v>763</v>
      </c>
      <c r="D9" s="588"/>
      <c r="E9" s="411">
        <f t="shared" si="0"/>
        <v>0</v>
      </c>
      <c r="F9" s="964"/>
    </row>
    <row r="10" spans="1:39" s="310" customFormat="1" ht="18.75" customHeight="1">
      <c r="A10" s="966"/>
      <c r="B10" s="967" t="s">
        <v>143</v>
      </c>
      <c r="C10" s="801" t="s">
        <v>1163</v>
      </c>
      <c r="D10" s="409"/>
      <c r="E10" s="750">
        <f t="shared" si="0"/>
        <v>0</v>
      </c>
      <c r="F10" s="969">
        <f>SUM(E10:E12)</f>
        <v>0</v>
      </c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</row>
    <row r="11" spans="1:39" s="310" customFormat="1" ht="18.75" customHeight="1">
      <c r="A11" s="966"/>
      <c r="B11" s="967"/>
      <c r="C11" s="801" t="s">
        <v>947</v>
      </c>
      <c r="D11" s="409"/>
      <c r="E11" s="750">
        <f t="shared" si="0"/>
        <v>0</v>
      </c>
      <c r="F11" s="969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</row>
    <row r="12" spans="1:39" s="310" customFormat="1" ht="18.75" customHeight="1">
      <c r="A12" s="966"/>
      <c r="B12" s="968"/>
      <c r="C12" s="589" t="s">
        <v>1262</v>
      </c>
      <c r="D12" s="590"/>
      <c r="E12" s="751"/>
      <c r="F12" s="970"/>
      <c r="G12" s="44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</row>
    <row r="13" spans="1:39" ht="23.25" customHeight="1">
      <c r="A13" s="966"/>
      <c r="D13" s="591">
        <f>SUM(D2:D12)</f>
        <v>0</v>
      </c>
      <c r="F13" s="118">
        <f>F2+F8+F10</f>
        <v>0</v>
      </c>
    </row>
    <row r="14" spans="1:39" s="440" customFormat="1">
      <c r="C14" s="457"/>
    </row>
    <row r="15" spans="1:39" s="440" customFormat="1">
      <c r="C15" s="457"/>
    </row>
    <row r="16" spans="1:39" s="440" customFormat="1">
      <c r="C16" s="457"/>
    </row>
    <row r="17" spans="3:3" s="440" customFormat="1">
      <c r="C17" s="457"/>
    </row>
    <row r="18" spans="3:3" s="440" customFormat="1">
      <c r="C18" s="457"/>
    </row>
    <row r="19" spans="3:3" s="440" customFormat="1">
      <c r="C19" s="457"/>
    </row>
    <row r="20" spans="3:3" s="440" customFormat="1">
      <c r="C20" s="457"/>
    </row>
    <row r="21" spans="3:3" s="440" customFormat="1">
      <c r="C21" s="457"/>
    </row>
    <row r="22" spans="3:3" s="440" customFormat="1">
      <c r="C22" s="457"/>
    </row>
    <row r="23" spans="3:3" s="440" customFormat="1">
      <c r="C23" s="457"/>
    </row>
    <row r="24" spans="3:3" s="440" customFormat="1">
      <c r="C24" s="457"/>
    </row>
    <row r="25" spans="3:3" s="440" customFormat="1">
      <c r="C25" s="457"/>
    </row>
    <row r="26" spans="3:3" s="440" customFormat="1">
      <c r="C26" s="457"/>
    </row>
    <row r="27" spans="3:3" s="440" customFormat="1">
      <c r="C27" s="457"/>
    </row>
    <row r="28" spans="3:3" s="440" customFormat="1">
      <c r="C28" s="457"/>
    </row>
    <row r="29" spans="3:3" s="440" customFormat="1">
      <c r="C29" s="457"/>
    </row>
    <row r="30" spans="3:3" s="440" customFormat="1">
      <c r="C30" s="457"/>
    </row>
    <row r="31" spans="3:3" s="440" customFormat="1">
      <c r="C31" s="457"/>
    </row>
    <row r="32" spans="3:3" s="440" customFormat="1">
      <c r="C32" s="457"/>
    </row>
    <row r="33" spans="3:3" s="440" customFormat="1">
      <c r="C33" s="457"/>
    </row>
    <row r="34" spans="3:3" s="440" customFormat="1">
      <c r="C34" s="457"/>
    </row>
    <row r="35" spans="3:3" s="440" customFormat="1">
      <c r="C35" s="457"/>
    </row>
    <row r="36" spans="3:3" s="440" customFormat="1">
      <c r="C36" s="457"/>
    </row>
    <row r="37" spans="3:3" s="440" customFormat="1">
      <c r="C37" s="457"/>
    </row>
    <row r="38" spans="3:3" s="440" customFormat="1">
      <c r="C38" s="457"/>
    </row>
    <row r="39" spans="3:3" s="440" customFormat="1">
      <c r="C39" s="457"/>
    </row>
    <row r="40" spans="3:3" s="440" customFormat="1">
      <c r="C40" s="457"/>
    </row>
    <row r="41" spans="3:3" s="440" customFormat="1">
      <c r="C41" s="457"/>
    </row>
    <row r="42" spans="3:3" s="440" customFormat="1">
      <c r="C42" s="457"/>
    </row>
    <row r="43" spans="3:3" s="440" customFormat="1">
      <c r="C43" s="457"/>
    </row>
    <row r="44" spans="3:3" s="440" customFormat="1">
      <c r="C44" s="457"/>
    </row>
    <row r="45" spans="3:3" s="440" customFormat="1">
      <c r="C45" s="457"/>
    </row>
    <row r="46" spans="3:3" s="440" customFormat="1">
      <c r="C46" s="457"/>
    </row>
    <row r="47" spans="3:3" s="440" customFormat="1">
      <c r="C47" s="457"/>
    </row>
    <row r="48" spans="3:3" s="440" customFormat="1">
      <c r="C48" s="457"/>
    </row>
    <row r="49" spans="3:3" s="440" customFormat="1">
      <c r="C49" s="457"/>
    </row>
    <row r="50" spans="3:3" s="440" customFormat="1">
      <c r="C50" s="457"/>
    </row>
    <row r="51" spans="3:3" s="440" customFormat="1">
      <c r="C51" s="457"/>
    </row>
    <row r="52" spans="3:3" s="440" customFormat="1">
      <c r="C52" s="457"/>
    </row>
    <row r="53" spans="3:3" s="440" customFormat="1">
      <c r="C53" s="457"/>
    </row>
    <row r="54" spans="3:3" s="440" customFormat="1">
      <c r="C54" s="457"/>
    </row>
    <row r="55" spans="3:3" s="440" customFormat="1">
      <c r="C55" s="457"/>
    </row>
    <row r="56" spans="3:3" s="440" customFormat="1">
      <c r="C56" s="457"/>
    </row>
    <row r="57" spans="3:3" s="440" customFormat="1">
      <c r="C57" s="457"/>
    </row>
    <row r="58" spans="3:3" s="440" customFormat="1">
      <c r="C58" s="457"/>
    </row>
    <row r="59" spans="3:3" s="440" customFormat="1">
      <c r="C59" s="457"/>
    </row>
    <row r="60" spans="3:3" s="440" customFormat="1">
      <c r="C60" s="457"/>
    </row>
    <row r="61" spans="3:3" s="440" customFormat="1">
      <c r="C61" s="457"/>
    </row>
    <row r="62" spans="3:3" s="440" customFormat="1">
      <c r="C62" s="457"/>
    </row>
    <row r="63" spans="3:3" s="440" customFormat="1">
      <c r="C63" s="457"/>
    </row>
    <row r="64" spans="3:3" s="440" customFormat="1">
      <c r="C64" s="457"/>
    </row>
    <row r="65" spans="3:3" s="440" customFormat="1">
      <c r="C65" s="457"/>
    </row>
    <row r="66" spans="3:3" s="440" customFormat="1">
      <c r="C66" s="457"/>
    </row>
    <row r="67" spans="3:3" s="440" customFormat="1">
      <c r="C67" s="457"/>
    </row>
    <row r="68" spans="3:3" s="440" customFormat="1">
      <c r="C68" s="457"/>
    </row>
    <row r="69" spans="3:3" s="440" customFormat="1">
      <c r="C69" s="457"/>
    </row>
    <row r="70" spans="3:3" s="440" customFormat="1">
      <c r="C70" s="457"/>
    </row>
    <row r="71" spans="3:3" s="440" customFormat="1">
      <c r="C71" s="457"/>
    </row>
    <row r="72" spans="3:3" s="440" customFormat="1">
      <c r="C72" s="457"/>
    </row>
    <row r="73" spans="3:3" s="440" customFormat="1">
      <c r="C73" s="457"/>
    </row>
    <row r="74" spans="3:3" s="440" customFormat="1">
      <c r="C74" s="457"/>
    </row>
    <row r="75" spans="3:3" s="440" customFormat="1">
      <c r="C75" s="457"/>
    </row>
    <row r="76" spans="3:3" s="440" customFormat="1">
      <c r="C76" s="457"/>
    </row>
    <row r="77" spans="3:3" s="440" customFormat="1">
      <c r="C77" s="457"/>
    </row>
    <row r="78" spans="3:3" s="440" customFormat="1">
      <c r="C78" s="457"/>
    </row>
    <row r="79" spans="3:3" s="440" customFormat="1">
      <c r="C79" s="457"/>
    </row>
    <row r="80" spans="3:3" s="440" customFormat="1">
      <c r="C80" s="457"/>
    </row>
    <row r="81" spans="3:3" s="440" customFormat="1">
      <c r="C81" s="457"/>
    </row>
    <row r="82" spans="3:3" s="440" customFormat="1">
      <c r="C82" s="457"/>
    </row>
    <row r="83" spans="3:3" s="440" customFormat="1">
      <c r="C83" s="457"/>
    </row>
    <row r="84" spans="3:3" s="440" customFormat="1">
      <c r="C84" s="457"/>
    </row>
    <row r="85" spans="3:3" s="440" customFormat="1">
      <c r="C85" s="457"/>
    </row>
    <row r="86" spans="3:3" s="440" customFormat="1">
      <c r="C86" s="457"/>
    </row>
    <row r="87" spans="3:3" s="440" customFormat="1">
      <c r="C87" s="457"/>
    </row>
    <row r="88" spans="3:3" s="440" customFormat="1">
      <c r="C88" s="457"/>
    </row>
    <row r="89" spans="3:3" s="440" customFormat="1">
      <c r="C89" s="457"/>
    </row>
    <row r="90" spans="3:3" s="440" customFormat="1">
      <c r="C90" s="457"/>
    </row>
    <row r="91" spans="3:3" s="440" customFormat="1">
      <c r="C91" s="457"/>
    </row>
    <row r="92" spans="3:3" s="440" customFormat="1">
      <c r="C92" s="457"/>
    </row>
    <row r="93" spans="3:3" s="440" customFormat="1">
      <c r="C93" s="457"/>
    </row>
    <row r="94" spans="3:3" s="440" customFormat="1">
      <c r="C94" s="457"/>
    </row>
    <row r="95" spans="3:3" s="440" customFormat="1">
      <c r="C95" s="457"/>
    </row>
    <row r="96" spans="3:3" s="440" customFormat="1">
      <c r="C96" s="457"/>
    </row>
    <row r="97" spans="3:3" s="440" customFormat="1">
      <c r="C97" s="457"/>
    </row>
    <row r="98" spans="3:3" s="440" customFormat="1">
      <c r="C98" s="457"/>
    </row>
    <row r="99" spans="3:3" s="440" customFormat="1">
      <c r="C99" s="457"/>
    </row>
    <row r="100" spans="3:3" s="440" customFormat="1">
      <c r="C100" s="457"/>
    </row>
    <row r="101" spans="3:3" s="440" customFormat="1">
      <c r="C101" s="457"/>
    </row>
    <row r="102" spans="3:3" s="440" customFormat="1">
      <c r="C102" s="457"/>
    </row>
    <row r="103" spans="3:3" s="440" customFormat="1">
      <c r="C103" s="457"/>
    </row>
    <row r="104" spans="3:3" s="440" customFormat="1">
      <c r="C104" s="457"/>
    </row>
    <row r="105" spans="3:3" s="440" customFormat="1">
      <c r="C105" s="457"/>
    </row>
    <row r="106" spans="3:3" s="440" customFormat="1">
      <c r="C106" s="457"/>
    </row>
    <row r="107" spans="3:3" s="440" customFormat="1">
      <c r="C107" s="457"/>
    </row>
    <row r="108" spans="3:3" s="440" customFormat="1">
      <c r="C108" s="457"/>
    </row>
    <row r="109" spans="3:3" s="440" customFormat="1">
      <c r="C109" s="457"/>
    </row>
    <row r="110" spans="3:3" s="440" customFormat="1">
      <c r="C110" s="457"/>
    </row>
    <row r="111" spans="3:3" s="440" customFormat="1">
      <c r="C111" s="457"/>
    </row>
    <row r="112" spans="3:3" s="440" customFormat="1">
      <c r="C112" s="457"/>
    </row>
    <row r="113" spans="3:3" s="440" customFormat="1">
      <c r="C113" s="457"/>
    </row>
    <row r="114" spans="3:3" s="440" customFormat="1">
      <c r="C114" s="457"/>
    </row>
    <row r="115" spans="3:3" s="440" customFormat="1">
      <c r="C115" s="457"/>
    </row>
    <row r="116" spans="3:3" s="440" customFormat="1">
      <c r="C116" s="457"/>
    </row>
    <row r="117" spans="3:3" s="440" customFormat="1">
      <c r="C117" s="457"/>
    </row>
    <row r="118" spans="3:3" s="440" customFormat="1">
      <c r="C118" s="457"/>
    </row>
    <row r="119" spans="3:3" s="440" customFormat="1">
      <c r="C119" s="457"/>
    </row>
    <row r="120" spans="3:3" s="440" customFormat="1">
      <c r="C120" s="457"/>
    </row>
    <row r="121" spans="3:3" s="440" customFormat="1">
      <c r="C121" s="457"/>
    </row>
    <row r="122" spans="3:3" s="440" customFormat="1">
      <c r="C122" s="457"/>
    </row>
    <row r="123" spans="3:3" s="440" customFormat="1">
      <c r="C123" s="457"/>
    </row>
    <row r="124" spans="3:3" s="440" customFormat="1">
      <c r="C124" s="457"/>
    </row>
    <row r="125" spans="3:3" s="440" customFormat="1">
      <c r="C125" s="457"/>
    </row>
    <row r="126" spans="3:3" s="440" customFormat="1">
      <c r="C126" s="457"/>
    </row>
    <row r="127" spans="3:3" s="440" customFormat="1">
      <c r="C127" s="457"/>
    </row>
    <row r="128" spans="3:3" s="440" customFormat="1">
      <c r="C128" s="457"/>
    </row>
    <row r="129" spans="3:3" s="440" customFormat="1">
      <c r="C129" s="457"/>
    </row>
  </sheetData>
  <mergeCells count="7">
    <mergeCell ref="B2:B4"/>
    <mergeCell ref="B8:B9"/>
    <mergeCell ref="F8:F9"/>
    <mergeCell ref="F2:F7"/>
    <mergeCell ref="A2:A13"/>
    <mergeCell ref="B10:B12"/>
    <mergeCell ref="F10:F12"/>
  </mergeCells>
  <pageMargins left="0.7" right="0.7" top="0.75" bottom="0.75" header="0.3" footer="0.3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71"/>
  <sheetViews>
    <sheetView showGridLines="0" topLeftCell="A199" zoomScale="50" zoomScaleNormal="50" zoomScaleSheetLayoutView="70" workbookViewId="0">
      <selection activeCell="G202" sqref="G202"/>
    </sheetView>
  </sheetViews>
  <sheetFormatPr baseColWidth="10" defaultRowHeight="15.75"/>
  <cols>
    <col min="1" max="1" width="13.42578125" customWidth="1"/>
    <col min="2" max="2" width="24" bestFit="1" customWidth="1"/>
    <col min="3" max="3" width="20.28515625" style="243" customWidth="1"/>
    <col min="4" max="4" width="34.7109375" customWidth="1"/>
    <col min="5" max="5" width="17.140625" style="159" hidden="1" customWidth="1"/>
    <col min="6" max="6" width="20.28515625" style="682" customWidth="1"/>
    <col min="7" max="7" width="17.7109375" customWidth="1"/>
    <col min="8" max="8" width="18.28515625" customWidth="1"/>
    <col min="9" max="9" width="17.7109375" customWidth="1"/>
    <col min="10" max="10" width="18.85546875" customWidth="1"/>
    <col min="11" max="12" width="16.85546875" customWidth="1"/>
    <col min="13" max="50" width="11.42578125" style="440"/>
  </cols>
  <sheetData>
    <row r="1" spans="1:50" ht="48" customHeight="1">
      <c r="A1" s="62" t="s">
        <v>141</v>
      </c>
      <c r="B1" s="141" t="s">
        <v>147</v>
      </c>
      <c r="C1" s="184" t="s">
        <v>142</v>
      </c>
      <c r="D1" s="141" t="s">
        <v>282</v>
      </c>
      <c r="E1" s="141" t="s">
        <v>232</v>
      </c>
      <c r="F1" s="683" t="s">
        <v>233</v>
      </c>
      <c r="G1" s="141" t="s">
        <v>145</v>
      </c>
      <c r="H1" s="176" t="s">
        <v>231</v>
      </c>
      <c r="I1" s="141" t="s">
        <v>138</v>
      </c>
      <c r="J1" s="141" t="s">
        <v>136</v>
      </c>
      <c r="K1" s="141" t="s">
        <v>155</v>
      </c>
      <c r="L1" s="63" t="s">
        <v>153</v>
      </c>
    </row>
    <row r="2" spans="1:50" s="310" customFormat="1" ht="22.5" customHeight="1">
      <c r="A2" s="886"/>
      <c r="B2" s="984" t="s">
        <v>140</v>
      </c>
      <c r="C2" s="922" t="s">
        <v>22</v>
      </c>
      <c r="D2" s="489" t="s">
        <v>880</v>
      </c>
      <c r="E2" s="488"/>
      <c r="F2" s="661"/>
      <c r="G2" s="488"/>
      <c r="H2" s="495"/>
      <c r="I2" s="488"/>
      <c r="J2" s="490"/>
      <c r="K2" s="927">
        <f>SUM(E2:J5)</f>
        <v>1</v>
      </c>
      <c r="L2" s="985">
        <f>SUM(K2:K49)</f>
        <v>19</v>
      </c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  <c r="AP2" s="440"/>
      <c r="AQ2" s="440"/>
      <c r="AR2" s="440"/>
      <c r="AS2" s="440"/>
      <c r="AT2" s="440"/>
      <c r="AU2" s="440"/>
      <c r="AV2" s="440"/>
      <c r="AW2" s="440"/>
      <c r="AX2" s="440"/>
    </row>
    <row r="3" spans="1:50" s="310" customFormat="1" ht="22.5" customHeight="1">
      <c r="A3" s="887"/>
      <c r="B3" s="940"/>
      <c r="C3" s="921"/>
      <c r="D3" s="621" t="s">
        <v>985</v>
      </c>
      <c r="E3" s="622"/>
      <c r="F3" s="662"/>
      <c r="G3" s="622"/>
      <c r="H3" s="623"/>
      <c r="I3" s="622"/>
      <c r="J3" s="624"/>
      <c r="K3" s="928"/>
      <c r="L3" s="925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0"/>
      <c r="AE3" s="440"/>
      <c r="AF3" s="440"/>
      <c r="AG3" s="440"/>
      <c r="AH3" s="440"/>
      <c r="AI3" s="440"/>
      <c r="AJ3" s="440"/>
      <c r="AK3" s="440"/>
      <c r="AL3" s="440"/>
      <c r="AM3" s="440"/>
      <c r="AN3" s="440"/>
      <c r="AO3" s="440"/>
      <c r="AP3" s="440"/>
      <c r="AQ3" s="440"/>
      <c r="AR3" s="440"/>
      <c r="AS3" s="440"/>
      <c r="AT3" s="440"/>
      <c r="AU3" s="440"/>
      <c r="AV3" s="440"/>
      <c r="AW3" s="440"/>
      <c r="AX3" s="440"/>
    </row>
    <row r="4" spans="1:50" ht="21" customHeight="1">
      <c r="A4" s="887"/>
      <c r="B4" s="940"/>
      <c r="C4" s="921"/>
      <c r="D4" s="173" t="s">
        <v>415</v>
      </c>
      <c r="E4" s="312"/>
      <c r="F4" s="312"/>
      <c r="G4" s="312"/>
      <c r="H4" s="353"/>
      <c r="I4" s="312"/>
      <c r="J4" s="810"/>
      <c r="K4" s="928"/>
      <c r="L4" s="925"/>
    </row>
    <row r="5" spans="1:50" ht="21" customHeight="1">
      <c r="A5" s="887"/>
      <c r="B5" s="940"/>
      <c r="C5" s="921"/>
      <c r="D5" s="173" t="s">
        <v>416</v>
      </c>
      <c r="E5" s="312"/>
      <c r="F5" s="312"/>
      <c r="G5" s="312"/>
      <c r="H5" s="353">
        <v>1</v>
      </c>
      <c r="I5" s="312"/>
      <c r="J5" s="810"/>
      <c r="K5" s="928"/>
      <c r="L5" s="925"/>
    </row>
    <row r="6" spans="1:50" s="310" customFormat="1" ht="21" customHeight="1">
      <c r="A6" s="887"/>
      <c r="B6" s="940"/>
      <c r="C6" s="921" t="s">
        <v>23</v>
      </c>
      <c r="D6" s="173" t="s">
        <v>881</v>
      </c>
      <c r="E6" s="312"/>
      <c r="F6" s="312"/>
      <c r="G6" s="312"/>
      <c r="H6" s="353"/>
      <c r="I6" s="312"/>
      <c r="J6" s="810"/>
      <c r="K6" s="928">
        <f>SUM(E6:J19)</f>
        <v>2</v>
      </c>
      <c r="L6" s="925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  <c r="AM6" s="440"/>
      <c r="AN6" s="440"/>
      <c r="AO6" s="440"/>
      <c r="AP6" s="440"/>
      <c r="AQ6" s="440"/>
      <c r="AR6" s="440"/>
      <c r="AS6" s="440"/>
      <c r="AT6" s="440"/>
      <c r="AU6" s="440"/>
      <c r="AV6" s="440"/>
      <c r="AW6" s="440"/>
      <c r="AX6" s="440"/>
    </row>
    <row r="7" spans="1:50" s="310" customFormat="1" ht="21" customHeight="1">
      <c r="A7" s="887"/>
      <c r="B7" s="940"/>
      <c r="C7" s="921"/>
      <c r="D7" s="173" t="s">
        <v>952</v>
      </c>
      <c r="E7" s="312"/>
      <c r="F7" s="312"/>
      <c r="G7" s="312"/>
      <c r="H7" s="353"/>
      <c r="I7" s="312"/>
      <c r="J7" s="810"/>
      <c r="K7" s="928"/>
      <c r="L7" s="925"/>
      <c r="M7" s="44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0"/>
      <c r="AL7" s="440"/>
      <c r="AM7" s="440"/>
      <c r="AN7" s="440"/>
      <c r="AO7" s="440"/>
      <c r="AP7" s="440"/>
      <c r="AQ7" s="440"/>
      <c r="AR7" s="440"/>
      <c r="AS7" s="440"/>
      <c r="AT7" s="440"/>
      <c r="AU7" s="440"/>
      <c r="AV7" s="440"/>
      <c r="AW7" s="440"/>
      <c r="AX7" s="440"/>
    </row>
    <row r="8" spans="1:50" s="310" customFormat="1" ht="21" customHeight="1">
      <c r="A8" s="887"/>
      <c r="B8" s="940"/>
      <c r="C8" s="921"/>
      <c r="D8" s="173" t="s">
        <v>1092</v>
      </c>
      <c r="E8" s="312"/>
      <c r="F8" s="312"/>
      <c r="G8" s="312"/>
      <c r="H8" s="353"/>
      <c r="I8" s="312"/>
      <c r="J8" s="810"/>
      <c r="K8" s="928"/>
      <c r="L8" s="925"/>
      <c r="M8" s="440"/>
      <c r="N8" s="440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  <c r="AI8" s="440"/>
      <c r="AJ8" s="440"/>
      <c r="AK8" s="440"/>
      <c r="AL8" s="440"/>
      <c r="AM8" s="440"/>
      <c r="AN8" s="440"/>
      <c r="AO8" s="440"/>
      <c r="AP8" s="440"/>
      <c r="AQ8" s="440"/>
      <c r="AR8" s="440"/>
      <c r="AS8" s="440"/>
      <c r="AT8" s="440"/>
      <c r="AU8" s="440"/>
      <c r="AV8" s="440"/>
      <c r="AW8" s="440"/>
      <c r="AX8" s="440"/>
    </row>
    <row r="9" spans="1:50" s="310" customFormat="1" ht="21" customHeight="1">
      <c r="A9" s="887"/>
      <c r="B9" s="940"/>
      <c r="C9" s="921"/>
      <c r="D9" s="173" t="s">
        <v>839</v>
      </c>
      <c r="E9" s="312"/>
      <c r="F9" s="312"/>
      <c r="G9" s="312"/>
      <c r="H9" s="353"/>
      <c r="I9" s="312"/>
      <c r="J9" s="810"/>
      <c r="K9" s="928"/>
      <c r="L9" s="925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  <c r="AQ9" s="440"/>
      <c r="AR9" s="440"/>
      <c r="AS9" s="440"/>
      <c r="AT9" s="440"/>
      <c r="AU9" s="440"/>
      <c r="AV9" s="440"/>
      <c r="AW9" s="440"/>
      <c r="AX9" s="440"/>
    </row>
    <row r="10" spans="1:50" ht="21" customHeight="1">
      <c r="A10" s="887"/>
      <c r="B10" s="940"/>
      <c r="C10" s="921"/>
      <c r="D10" s="173" t="s">
        <v>417</v>
      </c>
      <c r="E10" s="312"/>
      <c r="F10" s="312"/>
      <c r="G10" s="312"/>
      <c r="H10" s="353"/>
      <c r="I10" s="312"/>
      <c r="J10" s="810"/>
      <c r="K10" s="928"/>
      <c r="L10" s="925"/>
    </row>
    <row r="11" spans="1:50" ht="21" customHeight="1">
      <c r="A11" s="887"/>
      <c r="B11" s="940"/>
      <c r="C11" s="921"/>
      <c r="D11" s="173" t="s">
        <v>418</v>
      </c>
      <c r="E11" s="312"/>
      <c r="F11" s="312"/>
      <c r="G11" s="312"/>
      <c r="H11" s="353"/>
      <c r="I11" s="312"/>
      <c r="J11" s="810"/>
      <c r="K11" s="928"/>
      <c r="L11" s="925"/>
    </row>
    <row r="12" spans="1:50" ht="21" customHeight="1">
      <c r="A12" s="887"/>
      <c r="B12" s="940"/>
      <c r="C12" s="921"/>
      <c r="D12" s="173" t="s">
        <v>882</v>
      </c>
      <c r="E12" s="312"/>
      <c r="F12" s="312"/>
      <c r="G12" s="312"/>
      <c r="H12" s="353"/>
      <c r="I12" s="312"/>
      <c r="J12" s="810"/>
      <c r="K12" s="928"/>
      <c r="L12" s="925"/>
    </row>
    <row r="13" spans="1:50" ht="21" customHeight="1">
      <c r="A13" s="887"/>
      <c r="B13" s="940"/>
      <c r="C13" s="921"/>
      <c r="D13" s="173" t="s">
        <v>419</v>
      </c>
      <c r="E13" s="312"/>
      <c r="F13" s="312"/>
      <c r="G13" s="312"/>
      <c r="H13" s="353"/>
      <c r="I13" s="312"/>
      <c r="J13" s="810"/>
      <c r="K13" s="928"/>
      <c r="L13" s="925"/>
    </row>
    <row r="14" spans="1:50" s="310" customFormat="1" ht="21" customHeight="1">
      <c r="A14" s="887"/>
      <c r="B14" s="940"/>
      <c r="C14" s="921"/>
      <c r="D14" s="173" t="s">
        <v>833</v>
      </c>
      <c r="E14" s="312"/>
      <c r="F14" s="312"/>
      <c r="G14" s="312"/>
      <c r="H14" s="353"/>
      <c r="I14" s="312"/>
      <c r="J14" s="810"/>
      <c r="K14" s="928"/>
      <c r="L14" s="925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0"/>
      <c r="AG14" s="440"/>
      <c r="AH14" s="440"/>
      <c r="AI14" s="440"/>
      <c r="AJ14" s="440"/>
      <c r="AK14" s="440"/>
      <c r="AL14" s="440"/>
      <c r="AM14" s="440"/>
      <c r="AN14" s="440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</row>
    <row r="15" spans="1:50" s="310" customFormat="1" ht="21" customHeight="1">
      <c r="A15" s="887"/>
      <c r="B15" s="940"/>
      <c r="C15" s="921"/>
      <c r="D15" s="173" t="s">
        <v>791</v>
      </c>
      <c r="E15" s="312"/>
      <c r="F15" s="312"/>
      <c r="G15" s="312"/>
      <c r="H15" s="353"/>
      <c r="I15" s="312"/>
      <c r="J15" s="810"/>
      <c r="K15" s="928"/>
      <c r="L15" s="925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  <c r="AG15" s="440"/>
      <c r="AH15" s="440"/>
      <c r="AI15" s="440"/>
      <c r="AJ15" s="440"/>
      <c r="AK15" s="440"/>
      <c r="AL15" s="440"/>
      <c r="AM15" s="440"/>
      <c r="AN15" s="440"/>
      <c r="AO15" s="440"/>
      <c r="AP15" s="440"/>
      <c r="AQ15" s="440"/>
      <c r="AR15" s="440"/>
      <c r="AS15" s="440"/>
      <c r="AT15" s="440"/>
      <c r="AU15" s="440"/>
      <c r="AV15" s="440"/>
      <c r="AW15" s="440"/>
      <c r="AX15" s="440"/>
    </row>
    <row r="16" spans="1:50" ht="21" customHeight="1">
      <c r="A16" s="887"/>
      <c r="B16" s="940"/>
      <c r="C16" s="921"/>
      <c r="D16" s="173" t="s">
        <v>895</v>
      </c>
      <c r="E16" s="312"/>
      <c r="F16" s="312"/>
      <c r="G16" s="312"/>
      <c r="H16" s="353"/>
      <c r="I16" s="312"/>
      <c r="J16" s="810"/>
      <c r="K16" s="928"/>
      <c r="L16" s="925"/>
    </row>
    <row r="17" spans="1:50" s="310" customFormat="1" ht="21" customHeight="1">
      <c r="A17" s="887"/>
      <c r="B17" s="940"/>
      <c r="C17" s="921"/>
      <c r="D17" s="173" t="s">
        <v>1093</v>
      </c>
      <c r="E17" s="312"/>
      <c r="F17" s="312"/>
      <c r="G17" s="312"/>
      <c r="H17" s="353"/>
      <c r="I17" s="312"/>
      <c r="J17" s="810"/>
      <c r="K17" s="928"/>
      <c r="L17" s="925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  <c r="AJ17" s="440"/>
      <c r="AK17" s="440"/>
      <c r="AL17" s="440"/>
      <c r="AM17" s="440"/>
      <c r="AN17" s="440"/>
      <c r="AO17" s="440"/>
      <c r="AP17" s="440"/>
      <c r="AQ17" s="440"/>
      <c r="AR17" s="440"/>
      <c r="AS17" s="440"/>
      <c r="AT17" s="440"/>
      <c r="AU17" s="440"/>
      <c r="AV17" s="440"/>
      <c r="AW17" s="440"/>
      <c r="AX17" s="440"/>
    </row>
    <row r="18" spans="1:50" s="310" customFormat="1" ht="21" customHeight="1">
      <c r="A18" s="887"/>
      <c r="B18" s="940"/>
      <c r="C18" s="921"/>
      <c r="D18" s="173" t="s">
        <v>466</v>
      </c>
      <c r="E18" s="312"/>
      <c r="F18" s="312">
        <v>2</v>
      </c>
      <c r="G18" s="312"/>
      <c r="H18" s="353"/>
      <c r="I18" s="312"/>
      <c r="J18" s="810"/>
      <c r="K18" s="928"/>
      <c r="L18" s="925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40"/>
      <c r="AM18" s="440"/>
      <c r="AN18" s="440"/>
      <c r="AO18" s="440"/>
      <c r="AP18" s="440"/>
      <c r="AQ18" s="440"/>
      <c r="AR18" s="440"/>
      <c r="AS18" s="440"/>
      <c r="AT18" s="440"/>
      <c r="AU18" s="440"/>
      <c r="AV18" s="440"/>
      <c r="AW18" s="440"/>
      <c r="AX18" s="440"/>
    </row>
    <row r="19" spans="1:50" s="310" customFormat="1" ht="21" customHeight="1">
      <c r="A19" s="887"/>
      <c r="B19" s="940"/>
      <c r="C19" s="921"/>
      <c r="D19" s="173" t="s">
        <v>918</v>
      </c>
      <c r="E19" s="312"/>
      <c r="F19" s="312"/>
      <c r="G19" s="312"/>
      <c r="H19" s="353"/>
      <c r="I19" s="312"/>
      <c r="J19" s="810"/>
      <c r="K19" s="928"/>
      <c r="L19" s="925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  <c r="AQ19" s="440"/>
      <c r="AR19" s="440"/>
      <c r="AS19" s="440"/>
      <c r="AT19" s="440"/>
      <c r="AU19" s="440"/>
      <c r="AV19" s="440"/>
      <c r="AW19" s="440"/>
      <c r="AX19" s="440"/>
    </row>
    <row r="20" spans="1:50" ht="21" customHeight="1">
      <c r="A20" s="887"/>
      <c r="B20" s="940"/>
      <c r="C20" s="921" t="s">
        <v>159</v>
      </c>
      <c r="D20" s="173" t="s">
        <v>417</v>
      </c>
      <c r="E20" s="312"/>
      <c r="F20" s="312"/>
      <c r="G20" s="312"/>
      <c r="H20" s="353"/>
      <c r="I20" s="312"/>
      <c r="J20" s="810"/>
      <c r="K20" s="928">
        <f>SUM(E20:J27)</f>
        <v>0</v>
      </c>
      <c r="L20" s="925"/>
    </row>
    <row r="21" spans="1:50" ht="21" customHeight="1">
      <c r="A21" s="887"/>
      <c r="B21" s="940"/>
      <c r="C21" s="921"/>
      <c r="D21" s="173" t="s">
        <v>419</v>
      </c>
      <c r="E21" s="312"/>
      <c r="F21" s="312"/>
      <c r="G21" s="312"/>
      <c r="H21" s="363"/>
      <c r="I21" s="312"/>
      <c r="J21" s="810"/>
      <c r="K21" s="928"/>
      <c r="L21" s="925"/>
    </row>
    <row r="22" spans="1:50" ht="21" customHeight="1">
      <c r="A22" s="887"/>
      <c r="B22" s="940"/>
      <c r="C22" s="921"/>
      <c r="D22" s="173" t="s">
        <v>791</v>
      </c>
      <c r="E22" s="312"/>
      <c r="F22" s="312"/>
      <c r="G22" s="312"/>
      <c r="H22" s="363"/>
      <c r="I22" s="312"/>
      <c r="J22" s="810"/>
      <c r="K22" s="928"/>
      <c r="L22" s="925"/>
    </row>
    <row r="23" spans="1:50" s="310" customFormat="1" ht="21" customHeight="1">
      <c r="A23" s="887"/>
      <c r="B23" s="940"/>
      <c r="C23" s="921"/>
      <c r="D23" s="173" t="s">
        <v>833</v>
      </c>
      <c r="E23" s="312"/>
      <c r="F23" s="312"/>
      <c r="G23" s="312"/>
      <c r="H23" s="363"/>
      <c r="I23" s="312"/>
      <c r="J23" s="810"/>
      <c r="K23" s="928"/>
      <c r="L23" s="925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  <c r="AG23" s="440"/>
      <c r="AH23" s="440"/>
      <c r="AI23" s="440"/>
      <c r="AJ23" s="440"/>
      <c r="AK23" s="440"/>
      <c r="AL23" s="440"/>
      <c r="AM23" s="440"/>
      <c r="AN23" s="440"/>
      <c r="AO23" s="440"/>
      <c r="AP23" s="440"/>
      <c r="AQ23" s="440"/>
      <c r="AR23" s="440"/>
      <c r="AS23" s="440"/>
      <c r="AT23" s="440"/>
      <c r="AU23" s="440"/>
      <c r="AV23" s="440"/>
      <c r="AW23" s="440"/>
      <c r="AX23" s="440"/>
    </row>
    <row r="24" spans="1:50" s="310" customFormat="1" ht="21" customHeight="1">
      <c r="A24" s="887"/>
      <c r="B24" s="940"/>
      <c r="C24" s="921"/>
      <c r="D24" s="173" t="s">
        <v>953</v>
      </c>
      <c r="E24" s="312"/>
      <c r="F24" s="312"/>
      <c r="G24" s="312"/>
      <c r="H24" s="363"/>
      <c r="I24" s="312"/>
      <c r="J24" s="810"/>
      <c r="K24" s="928"/>
      <c r="L24" s="925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0"/>
      <c r="AF24" s="440"/>
      <c r="AG24" s="440"/>
      <c r="AH24" s="440"/>
      <c r="AI24" s="440"/>
      <c r="AJ24" s="440"/>
      <c r="AK24" s="440"/>
      <c r="AL24" s="440"/>
      <c r="AM24" s="440"/>
      <c r="AN24" s="440"/>
      <c r="AO24" s="440"/>
      <c r="AP24" s="440"/>
      <c r="AQ24" s="440"/>
      <c r="AR24" s="440"/>
      <c r="AS24" s="440"/>
      <c r="AT24" s="440"/>
      <c r="AU24" s="440"/>
      <c r="AV24" s="440"/>
      <c r="AW24" s="440"/>
      <c r="AX24" s="440"/>
    </row>
    <row r="25" spans="1:50" s="310" customFormat="1" ht="21" customHeight="1">
      <c r="A25" s="887"/>
      <c r="B25" s="940"/>
      <c r="C25" s="921"/>
      <c r="D25" s="173" t="s">
        <v>819</v>
      </c>
      <c r="E25" s="312"/>
      <c r="F25" s="312"/>
      <c r="G25" s="312"/>
      <c r="H25" s="363"/>
      <c r="I25" s="312"/>
      <c r="J25" s="810"/>
      <c r="K25" s="928"/>
      <c r="L25" s="925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  <c r="AG25" s="440"/>
      <c r="AH25" s="440"/>
      <c r="AI25" s="440"/>
      <c r="AJ25" s="440"/>
      <c r="AK25" s="440"/>
      <c r="AL25" s="440"/>
      <c r="AM25" s="440"/>
      <c r="AN25" s="440"/>
      <c r="AO25" s="440"/>
      <c r="AP25" s="440"/>
      <c r="AQ25" s="440"/>
      <c r="AR25" s="440"/>
      <c r="AS25" s="440"/>
      <c r="AT25" s="440"/>
      <c r="AU25" s="440"/>
      <c r="AV25" s="440"/>
      <c r="AW25" s="440"/>
      <c r="AX25" s="440"/>
    </row>
    <row r="26" spans="1:50" s="310" customFormat="1" ht="21" customHeight="1">
      <c r="A26" s="887"/>
      <c r="B26" s="940"/>
      <c r="C26" s="921"/>
      <c r="D26" s="173" t="s">
        <v>820</v>
      </c>
      <c r="E26" s="312"/>
      <c r="F26" s="312"/>
      <c r="G26" s="312"/>
      <c r="H26" s="363"/>
      <c r="I26" s="312"/>
      <c r="J26" s="810"/>
      <c r="K26" s="928"/>
      <c r="L26" s="925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E26" s="440"/>
      <c r="AF26" s="440"/>
      <c r="AG26" s="440"/>
      <c r="AH26" s="440"/>
      <c r="AI26" s="440"/>
      <c r="AJ26" s="440"/>
      <c r="AK26" s="440"/>
      <c r="AL26" s="440"/>
      <c r="AM26" s="440"/>
      <c r="AN26" s="440"/>
      <c r="AO26" s="440"/>
      <c r="AP26" s="440"/>
      <c r="AQ26" s="440"/>
      <c r="AR26" s="440"/>
      <c r="AS26" s="440"/>
      <c r="AT26" s="440"/>
      <c r="AU26" s="440"/>
      <c r="AV26" s="440"/>
      <c r="AW26" s="440"/>
      <c r="AX26" s="440"/>
    </row>
    <row r="27" spans="1:50" s="310" customFormat="1" ht="21" customHeight="1">
      <c r="A27" s="887"/>
      <c r="B27" s="940"/>
      <c r="C27" s="921"/>
      <c r="D27" s="173" t="s">
        <v>883</v>
      </c>
      <c r="E27" s="312"/>
      <c r="F27" s="312"/>
      <c r="G27" s="312"/>
      <c r="H27" s="363"/>
      <c r="I27" s="312"/>
      <c r="J27" s="810"/>
      <c r="K27" s="928"/>
      <c r="L27" s="925"/>
      <c r="M27" s="440"/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E27" s="440"/>
      <c r="AF27" s="440"/>
      <c r="AG27" s="440"/>
      <c r="AH27" s="440"/>
      <c r="AI27" s="440"/>
      <c r="AJ27" s="440"/>
      <c r="AK27" s="440"/>
      <c r="AL27" s="440"/>
      <c r="AM27" s="440"/>
      <c r="AN27" s="440"/>
      <c r="AO27" s="440"/>
      <c r="AP27" s="440"/>
      <c r="AQ27" s="440"/>
      <c r="AR27" s="440"/>
      <c r="AS27" s="440"/>
      <c r="AT27" s="440"/>
      <c r="AU27" s="440"/>
      <c r="AV27" s="440"/>
      <c r="AW27" s="440"/>
      <c r="AX27" s="440"/>
    </row>
    <row r="28" spans="1:50" s="310" customFormat="1" ht="21" customHeight="1">
      <c r="A28" s="887"/>
      <c r="B28" s="940"/>
      <c r="C28" s="921" t="s">
        <v>160</v>
      </c>
      <c r="D28" s="173" t="s">
        <v>420</v>
      </c>
      <c r="E28" s="312"/>
      <c r="F28" s="312"/>
      <c r="G28" s="312"/>
      <c r="H28" s="363">
        <v>1</v>
      </c>
      <c r="I28" s="312"/>
      <c r="J28" s="810"/>
      <c r="K28" s="930">
        <f>SUM(E28:J36)</f>
        <v>1</v>
      </c>
      <c r="L28" s="925"/>
      <c r="M28" s="440"/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  <c r="AG28" s="440"/>
      <c r="AH28" s="440"/>
      <c r="AI28" s="440"/>
      <c r="AJ28" s="440"/>
      <c r="AK28" s="440"/>
      <c r="AL28" s="440"/>
      <c r="AM28" s="440"/>
      <c r="AN28" s="440"/>
      <c r="AO28" s="440"/>
      <c r="AP28" s="440"/>
      <c r="AQ28" s="440"/>
      <c r="AR28" s="440"/>
      <c r="AS28" s="440"/>
      <c r="AT28" s="440"/>
      <c r="AU28" s="440"/>
      <c r="AV28" s="440"/>
      <c r="AW28" s="440"/>
      <c r="AX28" s="440"/>
    </row>
    <row r="29" spans="1:50" s="310" customFormat="1" ht="21" customHeight="1">
      <c r="A29" s="887"/>
      <c r="B29" s="940"/>
      <c r="C29" s="921"/>
      <c r="D29" s="173" t="s">
        <v>459</v>
      </c>
      <c r="E29" s="312"/>
      <c r="F29" s="312"/>
      <c r="G29" s="312"/>
      <c r="H29" s="363"/>
      <c r="I29" s="312"/>
      <c r="J29" s="810"/>
      <c r="K29" s="930"/>
      <c r="L29" s="925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40"/>
      <c r="AM29" s="440"/>
      <c r="AN29" s="440"/>
      <c r="AO29" s="440"/>
      <c r="AP29" s="440"/>
      <c r="AQ29" s="440"/>
      <c r="AR29" s="440"/>
      <c r="AS29" s="440"/>
      <c r="AT29" s="440"/>
      <c r="AU29" s="440"/>
      <c r="AV29" s="440"/>
      <c r="AW29" s="440"/>
      <c r="AX29" s="440"/>
    </row>
    <row r="30" spans="1:50" ht="21" customHeight="1">
      <c r="A30" s="887"/>
      <c r="B30" s="940"/>
      <c r="C30" s="921"/>
      <c r="D30" s="173" t="s">
        <v>852</v>
      </c>
      <c r="E30" s="312"/>
      <c r="F30" s="312"/>
      <c r="G30" s="312"/>
      <c r="H30" s="363"/>
      <c r="I30" s="312"/>
      <c r="J30" s="810"/>
      <c r="K30" s="930"/>
      <c r="L30" s="925"/>
    </row>
    <row r="31" spans="1:50" ht="21" customHeight="1">
      <c r="A31" s="887"/>
      <c r="B31" s="940"/>
      <c r="C31" s="921"/>
      <c r="D31" s="173" t="s">
        <v>853</v>
      </c>
      <c r="E31" s="312"/>
      <c r="F31" s="312"/>
      <c r="G31" s="312"/>
      <c r="H31" s="363"/>
      <c r="I31" s="312"/>
      <c r="J31" s="810"/>
      <c r="K31" s="930"/>
      <c r="L31" s="925"/>
    </row>
    <row r="32" spans="1:50" ht="21" customHeight="1">
      <c r="A32" s="887"/>
      <c r="B32" s="940"/>
      <c r="C32" s="921"/>
      <c r="D32" s="173" t="s">
        <v>421</v>
      </c>
      <c r="E32" s="312"/>
      <c r="F32" s="312"/>
      <c r="G32" s="312"/>
      <c r="H32" s="363"/>
      <c r="I32" s="312"/>
      <c r="J32" s="810"/>
      <c r="K32" s="930"/>
      <c r="L32" s="925"/>
    </row>
    <row r="33" spans="1:50" ht="28.5" customHeight="1">
      <c r="A33" s="887"/>
      <c r="B33" s="940"/>
      <c r="C33" s="921"/>
      <c r="D33" s="216" t="s">
        <v>422</v>
      </c>
      <c r="E33" s="312"/>
      <c r="F33" s="312"/>
      <c r="G33" s="312"/>
      <c r="H33" s="363"/>
      <c r="I33" s="312"/>
      <c r="J33" s="810"/>
      <c r="K33" s="930"/>
      <c r="L33" s="925"/>
    </row>
    <row r="34" spans="1:50" s="310" customFormat="1" ht="28.5" customHeight="1">
      <c r="A34" s="887"/>
      <c r="B34" s="940"/>
      <c r="C34" s="921"/>
      <c r="D34" s="216" t="s">
        <v>877</v>
      </c>
      <c r="E34" s="312"/>
      <c r="F34" s="312"/>
      <c r="G34" s="312"/>
      <c r="H34" s="363"/>
      <c r="I34" s="312"/>
      <c r="J34" s="810"/>
      <c r="K34" s="930"/>
      <c r="L34" s="925"/>
      <c r="M34" s="440"/>
      <c r="N34" s="440"/>
      <c r="O34" s="440"/>
      <c r="P34" s="440"/>
      <c r="Q34" s="440"/>
      <c r="R34" s="440"/>
      <c r="S34" s="440"/>
      <c r="T34" s="440"/>
      <c r="U34" s="440"/>
      <c r="V34" s="440"/>
      <c r="W34" s="440"/>
      <c r="X34" s="440"/>
      <c r="Y34" s="440"/>
      <c r="Z34" s="440"/>
      <c r="AA34" s="440"/>
      <c r="AB34" s="440"/>
      <c r="AC34" s="440"/>
      <c r="AD34" s="440"/>
      <c r="AE34" s="440"/>
      <c r="AF34" s="440"/>
      <c r="AG34" s="440"/>
      <c r="AH34" s="440"/>
      <c r="AI34" s="440"/>
      <c r="AJ34" s="440"/>
      <c r="AK34" s="440"/>
      <c r="AL34" s="440"/>
      <c r="AM34" s="440"/>
      <c r="AN34" s="440"/>
      <c r="AO34" s="440"/>
      <c r="AP34" s="440"/>
      <c r="AQ34" s="440"/>
      <c r="AR34" s="440"/>
      <c r="AS34" s="440"/>
      <c r="AT34" s="440"/>
      <c r="AU34" s="440"/>
      <c r="AV34" s="440"/>
      <c r="AW34" s="440"/>
      <c r="AX34" s="440"/>
    </row>
    <row r="35" spans="1:50" s="310" customFormat="1" ht="28.5" customHeight="1">
      <c r="A35" s="887"/>
      <c r="B35" s="940"/>
      <c r="C35" s="921"/>
      <c r="D35" s="216" t="s">
        <v>878</v>
      </c>
      <c r="E35" s="312"/>
      <c r="F35" s="312"/>
      <c r="G35" s="312"/>
      <c r="H35" s="363"/>
      <c r="I35" s="312"/>
      <c r="J35" s="810"/>
      <c r="K35" s="930"/>
      <c r="L35" s="925"/>
      <c r="M35" s="440"/>
      <c r="N35" s="440"/>
      <c r="O35" s="440"/>
      <c r="P35" s="440"/>
      <c r="Q35" s="440"/>
      <c r="R35" s="440"/>
      <c r="S35" s="440"/>
      <c r="T35" s="440"/>
      <c r="U35" s="440"/>
      <c r="V35" s="440"/>
      <c r="W35" s="440"/>
      <c r="X35" s="440"/>
      <c r="Y35" s="440"/>
      <c r="Z35" s="440"/>
      <c r="AA35" s="440"/>
      <c r="AB35" s="440"/>
      <c r="AC35" s="440"/>
      <c r="AD35" s="440"/>
      <c r="AE35" s="440"/>
      <c r="AF35" s="440"/>
      <c r="AG35" s="440"/>
      <c r="AH35" s="440"/>
      <c r="AI35" s="440"/>
      <c r="AJ35" s="440"/>
      <c r="AK35" s="440"/>
      <c r="AL35" s="440"/>
      <c r="AM35" s="440"/>
      <c r="AN35" s="440"/>
      <c r="AO35" s="440"/>
      <c r="AP35" s="440"/>
      <c r="AQ35" s="440"/>
      <c r="AR35" s="440"/>
      <c r="AS35" s="440"/>
      <c r="AT35" s="440"/>
      <c r="AU35" s="440"/>
      <c r="AV35" s="440"/>
      <c r="AW35" s="440"/>
      <c r="AX35" s="440"/>
    </row>
    <row r="36" spans="1:50" s="310" customFormat="1" ht="28.5" customHeight="1">
      <c r="A36" s="887"/>
      <c r="B36" s="940"/>
      <c r="C36" s="921"/>
      <c r="D36" s="216" t="s">
        <v>422</v>
      </c>
      <c r="E36" s="312"/>
      <c r="F36" s="312"/>
      <c r="G36" s="312"/>
      <c r="H36" s="363"/>
      <c r="I36" s="312"/>
      <c r="J36" s="810"/>
      <c r="K36" s="930"/>
      <c r="L36" s="925"/>
      <c r="M36" s="440"/>
      <c r="N36" s="440"/>
      <c r="O36" s="440"/>
      <c r="P36" s="440"/>
      <c r="Q36" s="440"/>
      <c r="R36" s="440"/>
      <c r="S36" s="440"/>
      <c r="T36" s="440"/>
      <c r="U36" s="440"/>
      <c r="V36" s="440"/>
      <c r="W36" s="440"/>
      <c r="X36" s="440"/>
      <c r="Y36" s="440"/>
      <c r="Z36" s="440"/>
      <c r="AA36" s="440"/>
      <c r="AB36" s="440"/>
      <c r="AC36" s="440"/>
      <c r="AD36" s="440"/>
      <c r="AE36" s="440"/>
      <c r="AF36" s="440"/>
      <c r="AG36" s="440"/>
      <c r="AH36" s="440"/>
      <c r="AI36" s="440"/>
      <c r="AJ36" s="440"/>
      <c r="AK36" s="440"/>
      <c r="AL36" s="440"/>
      <c r="AM36" s="440"/>
      <c r="AN36" s="440"/>
      <c r="AO36" s="440"/>
      <c r="AP36" s="440"/>
      <c r="AQ36" s="440"/>
      <c r="AR36" s="440"/>
      <c r="AS36" s="440"/>
      <c r="AT36" s="440"/>
      <c r="AU36" s="440"/>
      <c r="AV36" s="440"/>
      <c r="AW36" s="440"/>
      <c r="AX36" s="440"/>
    </row>
    <row r="37" spans="1:50" s="310" customFormat="1" ht="28.5" customHeight="1">
      <c r="A37" s="887"/>
      <c r="B37" s="940"/>
      <c r="C37" s="921"/>
      <c r="D37" s="216" t="s">
        <v>1193</v>
      </c>
      <c r="E37" s="312"/>
      <c r="F37" s="312"/>
      <c r="G37" s="312">
        <v>2</v>
      </c>
      <c r="H37" s="363"/>
      <c r="I37" s="312"/>
      <c r="J37" s="810"/>
      <c r="K37" s="770"/>
      <c r="L37" s="925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  <c r="AA37" s="440"/>
      <c r="AB37" s="440"/>
      <c r="AC37" s="440"/>
      <c r="AD37" s="440"/>
      <c r="AE37" s="440"/>
      <c r="AF37" s="440"/>
      <c r="AG37" s="440"/>
      <c r="AH37" s="440"/>
      <c r="AI37" s="440"/>
      <c r="AJ37" s="440"/>
      <c r="AK37" s="440"/>
      <c r="AL37" s="440"/>
      <c r="AM37" s="440"/>
      <c r="AN37" s="440"/>
      <c r="AO37" s="440"/>
      <c r="AP37" s="440"/>
      <c r="AQ37" s="440"/>
      <c r="AR37" s="440"/>
      <c r="AS37" s="440"/>
      <c r="AT37" s="440"/>
      <c r="AU37" s="440"/>
      <c r="AV37" s="440"/>
      <c r="AW37" s="440"/>
      <c r="AX37" s="440"/>
    </row>
    <row r="38" spans="1:50" s="310" customFormat="1" ht="28.5" customHeight="1">
      <c r="A38" s="887"/>
      <c r="B38" s="940"/>
      <c r="C38" s="921"/>
      <c r="D38" s="216" t="s">
        <v>1194</v>
      </c>
      <c r="E38" s="312"/>
      <c r="F38" s="312">
        <v>3</v>
      </c>
      <c r="G38" s="312">
        <v>2</v>
      </c>
      <c r="H38" s="363"/>
      <c r="I38" s="312"/>
      <c r="J38" s="810"/>
      <c r="K38" s="770"/>
      <c r="L38" s="925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  <c r="AG38" s="440"/>
      <c r="AH38" s="440"/>
      <c r="AI38" s="440"/>
      <c r="AJ38" s="440"/>
      <c r="AK38" s="440"/>
      <c r="AL38" s="440"/>
      <c r="AM38" s="440"/>
      <c r="AN38" s="440"/>
      <c r="AO38" s="440"/>
      <c r="AP38" s="440"/>
      <c r="AQ38" s="440"/>
      <c r="AR38" s="440"/>
      <c r="AS38" s="440"/>
      <c r="AT38" s="440"/>
      <c r="AU38" s="440"/>
      <c r="AV38" s="440"/>
      <c r="AW38" s="440"/>
      <c r="AX38" s="440"/>
    </row>
    <row r="39" spans="1:50" ht="21" customHeight="1">
      <c r="A39" s="887"/>
      <c r="B39" s="940"/>
      <c r="C39" s="921" t="s">
        <v>207</v>
      </c>
      <c r="D39" s="173" t="s">
        <v>423</v>
      </c>
      <c r="E39" s="312"/>
      <c r="F39" s="312"/>
      <c r="G39" s="312">
        <v>4</v>
      </c>
      <c r="H39" s="363">
        <v>5</v>
      </c>
      <c r="I39" s="312"/>
      <c r="J39" s="810"/>
      <c r="K39" s="930">
        <f>SUM(E39:J44)</f>
        <v>15</v>
      </c>
      <c r="L39" s="925"/>
    </row>
    <row r="40" spans="1:50" s="310" customFormat="1" ht="21" customHeight="1">
      <c r="A40" s="887"/>
      <c r="B40" s="940"/>
      <c r="C40" s="921"/>
      <c r="D40" s="173" t="s">
        <v>1076</v>
      </c>
      <c r="E40" s="312"/>
      <c r="F40" s="312">
        <v>3</v>
      </c>
      <c r="G40" s="312"/>
      <c r="H40" s="363"/>
      <c r="I40" s="312"/>
      <c r="J40" s="810"/>
      <c r="K40" s="930"/>
      <c r="L40" s="925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0"/>
      <c r="AA40" s="440"/>
      <c r="AB40" s="440"/>
      <c r="AC40" s="440"/>
      <c r="AD40" s="440"/>
      <c r="AE40" s="440"/>
      <c r="AF40" s="440"/>
      <c r="AG40" s="440"/>
      <c r="AH40" s="440"/>
      <c r="AI40" s="440"/>
      <c r="AJ40" s="440"/>
      <c r="AK40" s="440"/>
      <c r="AL40" s="440"/>
      <c r="AM40" s="440"/>
      <c r="AN40" s="440"/>
      <c r="AO40" s="440"/>
      <c r="AP40" s="440"/>
      <c r="AQ40" s="440"/>
      <c r="AR40" s="440"/>
      <c r="AS40" s="440"/>
      <c r="AT40" s="440"/>
      <c r="AU40" s="440"/>
      <c r="AV40" s="440"/>
      <c r="AW40" s="440"/>
      <c r="AX40" s="440"/>
    </row>
    <row r="41" spans="1:50" ht="21" customHeight="1">
      <c r="A41" s="887"/>
      <c r="B41" s="940"/>
      <c r="C41" s="921"/>
      <c r="D41" s="173" t="s">
        <v>424</v>
      </c>
      <c r="E41" s="312"/>
      <c r="F41" s="312"/>
      <c r="G41" s="312">
        <v>1</v>
      </c>
      <c r="H41" s="363"/>
      <c r="I41" s="312"/>
      <c r="J41" s="810"/>
      <c r="K41" s="930"/>
      <c r="L41" s="925"/>
    </row>
    <row r="42" spans="1:50" s="310" customFormat="1" ht="21" customHeight="1">
      <c r="A42" s="887"/>
      <c r="B42" s="689"/>
      <c r="C42" s="921"/>
      <c r="D42" s="173" t="s">
        <v>1297</v>
      </c>
      <c r="E42" s="312"/>
      <c r="F42" s="312"/>
      <c r="G42" s="312"/>
      <c r="H42" s="363"/>
      <c r="I42" s="312"/>
      <c r="J42" s="810"/>
      <c r="K42" s="930"/>
      <c r="L42" s="925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0"/>
      <c r="AA42" s="440"/>
      <c r="AB42" s="440"/>
      <c r="AC42" s="440"/>
      <c r="AD42" s="440"/>
      <c r="AE42" s="440"/>
      <c r="AF42" s="440"/>
      <c r="AG42" s="440"/>
      <c r="AH42" s="440"/>
      <c r="AI42" s="440"/>
      <c r="AJ42" s="440"/>
      <c r="AK42" s="440"/>
      <c r="AL42" s="440"/>
      <c r="AM42" s="440"/>
      <c r="AN42" s="440"/>
      <c r="AO42" s="440"/>
      <c r="AP42" s="440"/>
      <c r="AQ42" s="440"/>
      <c r="AR42" s="440"/>
      <c r="AS42" s="440"/>
      <c r="AT42" s="440"/>
      <c r="AU42" s="440"/>
      <c r="AV42" s="440"/>
      <c r="AW42" s="440"/>
      <c r="AX42" s="440"/>
    </row>
    <row r="43" spans="1:50" s="310" customFormat="1" ht="21" customHeight="1">
      <c r="A43" s="887"/>
      <c r="B43" s="825"/>
      <c r="C43" s="921"/>
      <c r="D43" s="173" t="s">
        <v>1306</v>
      </c>
      <c r="E43" s="312"/>
      <c r="F43" s="312"/>
      <c r="G43" s="312">
        <v>1</v>
      </c>
      <c r="H43" s="363"/>
      <c r="I43" s="312"/>
      <c r="J43" s="810"/>
      <c r="K43" s="930"/>
      <c r="L43" s="925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0"/>
      <c r="AA43" s="440"/>
      <c r="AB43" s="440"/>
      <c r="AC43" s="440"/>
      <c r="AD43" s="440"/>
      <c r="AE43" s="440"/>
      <c r="AF43" s="440"/>
      <c r="AG43" s="440"/>
      <c r="AH43" s="440"/>
      <c r="AI43" s="440"/>
      <c r="AJ43" s="440"/>
      <c r="AK43" s="440"/>
      <c r="AL43" s="440"/>
      <c r="AM43" s="440"/>
      <c r="AN43" s="440"/>
      <c r="AO43" s="440"/>
      <c r="AP43" s="440"/>
      <c r="AQ43" s="440"/>
      <c r="AR43" s="440"/>
      <c r="AS43" s="440"/>
      <c r="AT43" s="440"/>
      <c r="AU43" s="440"/>
      <c r="AV43" s="440"/>
      <c r="AW43" s="440"/>
      <c r="AX43" s="440"/>
    </row>
    <row r="44" spans="1:50" s="310" customFormat="1" ht="21" customHeight="1">
      <c r="A44" s="887"/>
      <c r="B44" s="420"/>
      <c r="C44" s="921"/>
      <c r="D44" s="173" t="s">
        <v>780</v>
      </c>
      <c r="E44" s="312"/>
      <c r="F44" s="312">
        <v>1</v>
      </c>
      <c r="G44" s="312"/>
      <c r="H44" s="363"/>
      <c r="I44" s="312"/>
      <c r="J44" s="810"/>
      <c r="K44" s="930"/>
      <c r="L44" s="925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0"/>
      <c r="AA44" s="440"/>
      <c r="AB44" s="440"/>
      <c r="AC44" s="440"/>
      <c r="AD44" s="440"/>
      <c r="AE44" s="440"/>
      <c r="AF44" s="440"/>
      <c r="AG44" s="440"/>
      <c r="AH44" s="440"/>
      <c r="AI44" s="440"/>
      <c r="AJ44" s="440"/>
      <c r="AK44" s="440"/>
      <c r="AL44" s="440"/>
      <c r="AM44" s="440"/>
      <c r="AN44" s="440"/>
      <c r="AO44" s="440"/>
      <c r="AP44" s="440"/>
      <c r="AQ44" s="440"/>
      <c r="AR44" s="440"/>
      <c r="AS44" s="440"/>
      <c r="AT44" s="440"/>
      <c r="AU44" s="440"/>
      <c r="AV44" s="440"/>
      <c r="AW44" s="440"/>
      <c r="AX44" s="440"/>
    </row>
    <row r="45" spans="1:50" s="310" customFormat="1" ht="21" customHeight="1">
      <c r="A45" s="887"/>
      <c r="B45" s="596"/>
      <c r="C45" s="921" t="s">
        <v>834</v>
      </c>
      <c r="D45" s="173" t="s">
        <v>954</v>
      </c>
      <c r="E45" s="312"/>
      <c r="F45" s="312"/>
      <c r="G45" s="312"/>
      <c r="H45" s="363"/>
      <c r="I45" s="312"/>
      <c r="J45" s="810"/>
      <c r="K45" s="595"/>
      <c r="L45" s="925"/>
      <c r="M45" s="440"/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0"/>
      <c r="AA45" s="440"/>
      <c r="AB45" s="440"/>
      <c r="AC45" s="440"/>
      <c r="AD45" s="440"/>
      <c r="AE45" s="440"/>
      <c r="AF45" s="440"/>
      <c r="AG45" s="440"/>
      <c r="AH45" s="440"/>
      <c r="AI45" s="440"/>
      <c r="AJ45" s="440"/>
      <c r="AK45" s="440"/>
      <c r="AL45" s="440"/>
      <c r="AM45" s="440"/>
      <c r="AN45" s="440"/>
      <c r="AO45" s="440"/>
      <c r="AP45" s="440"/>
      <c r="AQ45" s="440"/>
      <c r="AR45" s="440"/>
      <c r="AS45" s="440"/>
      <c r="AT45" s="440"/>
      <c r="AU45" s="440"/>
      <c r="AV45" s="440"/>
      <c r="AW45" s="440"/>
      <c r="AX45" s="440"/>
    </row>
    <row r="46" spans="1:50" s="310" customFormat="1" ht="21" customHeight="1">
      <c r="A46" s="887"/>
      <c r="B46" s="415"/>
      <c r="C46" s="921"/>
      <c r="D46" s="173" t="s">
        <v>854</v>
      </c>
      <c r="E46" s="312"/>
      <c r="F46" s="312"/>
      <c r="G46" s="312"/>
      <c r="H46" s="363"/>
      <c r="I46" s="312"/>
      <c r="J46" s="810"/>
      <c r="K46" s="930">
        <f>SUM(E46:J49)</f>
        <v>0</v>
      </c>
      <c r="L46" s="925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0"/>
      <c r="AA46" s="440"/>
      <c r="AB46" s="440"/>
      <c r="AC46" s="440"/>
      <c r="AD46" s="440"/>
      <c r="AE46" s="440"/>
      <c r="AF46" s="440"/>
      <c r="AG46" s="440"/>
      <c r="AH46" s="440"/>
      <c r="AI46" s="440"/>
      <c r="AJ46" s="440"/>
      <c r="AK46" s="440"/>
      <c r="AL46" s="440"/>
      <c r="AM46" s="440"/>
      <c r="AN46" s="440"/>
      <c r="AO46" s="440"/>
      <c r="AP46" s="440"/>
      <c r="AQ46" s="440"/>
      <c r="AR46" s="440"/>
      <c r="AS46" s="440"/>
      <c r="AT46" s="440"/>
      <c r="AU46" s="440"/>
      <c r="AV46" s="440"/>
      <c r="AW46" s="440"/>
      <c r="AX46" s="440"/>
    </row>
    <row r="47" spans="1:50" s="310" customFormat="1" ht="21" customHeight="1">
      <c r="A47" s="887"/>
      <c r="B47" s="674"/>
      <c r="C47" s="921"/>
      <c r="D47" s="173" t="s">
        <v>423</v>
      </c>
      <c r="E47" s="312"/>
      <c r="F47" s="312"/>
      <c r="G47" s="312"/>
      <c r="H47" s="363"/>
      <c r="I47" s="312"/>
      <c r="J47" s="810"/>
      <c r="K47" s="930"/>
      <c r="L47" s="925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440"/>
      <c r="AA47" s="440"/>
      <c r="AB47" s="440"/>
      <c r="AC47" s="440"/>
      <c r="AD47" s="440"/>
      <c r="AE47" s="440"/>
      <c r="AF47" s="440"/>
      <c r="AG47" s="440"/>
      <c r="AH47" s="440"/>
      <c r="AI47" s="440"/>
      <c r="AJ47" s="440"/>
      <c r="AK47" s="440"/>
      <c r="AL47" s="440"/>
      <c r="AM47" s="440"/>
      <c r="AN47" s="440"/>
      <c r="AO47" s="440"/>
      <c r="AP47" s="440"/>
      <c r="AQ47" s="440"/>
      <c r="AR47" s="440"/>
      <c r="AS47" s="440"/>
      <c r="AT47" s="440"/>
      <c r="AU47" s="440"/>
      <c r="AV47" s="440"/>
      <c r="AW47" s="440"/>
      <c r="AX47" s="440"/>
    </row>
    <row r="48" spans="1:50" s="310" customFormat="1" ht="21" customHeight="1">
      <c r="A48" s="887"/>
      <c r="B48" s="396"/>
      <c r="C48" s="921"/>
      <c r="D48" s="173" t="s">
        <v>1084</v>
      </c>
      <c r="E48" s="312"/>
      <c r="F48" s="312"/>
      <c r="G48" s="312"/>
      <c r="H48" s="363"/>
      <c r="I48" s="312"/>
      <c r="J48" s="810"/>
      <c r="K48" s="930"/>
      <c r="L48" s="925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440"/>
      <c r="AA48" s="440"/>
      <c r="AB48" s="440"/>
      <c r="AC48" s="440"/>
      <c r="AD48" s="440"/>
      <c r="AE48" s="440"/>
      <c r="AF48" s="440"/>
      <c r="AG48" s="440"/>
      <c r="AH48" s="440"/>
      <c r="AI48" s="440"/>
      <c r="AJ48" s="440"/>
      <c r="AK48" s="440"/>
      <c r="AL48" s="440"/>
      <c r="AM48" s="440"/>
      <c r="AN48" s="440"/>
      <c r="AO48" s="440"/>
      <c r="AP48" s="440"/>
      <c r="AQ48" s="440"/>
      <c r="AR48" s="440"/>
      <c r="AS48" s="440"/>
      <c r="AT48" s="440"/>
      <c r="AU48" s="440"/>
      <c r="AV48" s="440"/>
      <c r="AW48" s="440"/>
      <c r="AX48" s="440"/>
    </row>
    <row r="49" spans="1:50" s="310" customFormat="1" ht="21" customHeight="1">
      <c r="A49" s="887"/>
      <c r="B49" s="415"/>
      <c r="C49" s="921"/>
      <c r="D49" s="173" t="s">
        <v>420</v>
      </c>
      <c r="E49" s="312"/>
      <c r="F49" s="312"/>
      <c r="G49" s="312"/>
      <c r="H49" s="363"/>
      <c r="I49" s="312"/>
      <c r="J49" s="810"/>
      <c r="K49" s="930"/>
      <c r="L49" s="926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440"/>
      <c r="AA49" s="440"/>
      <c r="AB49" s="440"/>
      <c r="AC49" s="440"/>
      <c r="AD49" s="440"/>
      <c r="AE49" s="440"/>
      <c r="AF49" s="440"/>
      <c r="AG49" s="440"/>
      <c r="AH49" s="440"/>
      <c r="AI49" s="440"/>
      <c r="AJ49" s="440"/>
      <c r="AK49" s="440"/>
      <c r="AL49" s="440"/>
      <c r="AM49" s="440"/>
      <c r="AN49" s="440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</row>
    <row r="50" spans="1:50" s="310" customFormat="1" ht="21" customHeight="1">
      <c r="A50" s="887"/>
      <c r="B50" s="670"/>
      <c r="C50" s="919" t="s">
        <v>12</v>
      </c>
      <c r="D50" s="233" t="s">
        <v>464</v>
      </c>
      <c r="E50" s="324"/>
      <c r="F50" s="324"/>
      <c r="G50" s="324"/>
      <c r="H50" s="669"/>
      <c r="I50" s="324"/>
      <c r="J50" s="811"/>
      <c r="K50" s="977">
        <f>SUM(E50:J60)</f>
        <v>0</v>
      </c>
      <c r="L50" s="986">
        <f>SUM(K50:K135)</f>
        <v>113</v>
      </c>
      <c r="M50" s="440"/>
      <c r="N50" s="440"/>
      <c r="O50" s="440"/>
      <c r="P50" s="440"/>
      <c r="Q50" s="440"/>
      <c r="R50" s="440"/>
      <c r="S50" s="440"/>
      <c r="T50" s="440"/>
      <c r="U50" s="440"/>
      <c r="V50" s="440"/>
      <c r="W50" s="440"/>
      <c r="X50" s="440"/>
      <c r="Y50" s="440"/>
      <c r="Z50" s="440"/>
      <c r="AA50" s="440"/>
      <c r="AB50" s="440"/>
      <c r="AC50" s="440"/>
      <c r="AD50" s="440"/>
      <c r="AE50" s="440"/>
      <c r="AF50" s="440"/>
      <c r="AG50" s="440"/>
      <c r="AH50" s="440"/>
      <c r="AI50" s="440"/>
      <c r="AJ50" s="440"/>
      <c r="AK50" s="440"/>
      <c r="AL50" s="440"/>
      <c r="AM50" s="440"/>
      <c r="AN50" s="440"/>
      <c r="AO50" s="440"/>
      <c r="AP50" s="440"/>
      <c r="AQ50" s="440"/>
      <c r="AR50" s="440"/>
      <c r="AS50" s="440"/>
      <c r="AT50" s="440"/>
      <c r="AU50" s="440"/>
      <c r="AV50" s="440"/>
      <c r="AW50" s="440"/>
      <c r="AX50" s="440"/>
    </row>
    <row r="51" spans="1:50" ht="21" customHeight="1">
      <c r="A51" s="887"/>
      <c r="B51" s="981" t="s">
        <v>139</v>
      </c>
      <c r="C51" s="919"/>
      <c r="D51" s="105" t="s">
        <v>425</v>
      </c>
      <c r="E51" s="311"/>
      <c r="F51" s="324"/>
      <c r="G51" s="311"/>
      <c r="H51" s="364"/>
      <c r="I51" s="311"/>
      <c r="J51" s="812"/>
      <c r="K51" s="977"/>
      <c r="L51" s="987"/>
    </row>
    <row r="52" spans="1:50" s="310" customFormat="1" ht="21" customHeight="1">
      <c r="A52" s="887"/>
      <c r="B52" s="981"/>
      <c r="C52" s="919"/>
      <c r="D52" s="105" t="s">
        <v>1120</v>
      </c>
      <c r="E52" s="311"/>
      <c r="F52" s="324"/>
      <c r="G52" s="311"/>
      <c r="H52" s="364"/>
      <c r="I52" s="311"/>
      <c r="J52" s="812"/>
      <c r="K52" s="977"/>
      <c r="L52" s="987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40"/>
      <c r="AF52" s="440"/>
      <c r="AG52" s="440"/>
      <c r="AH52" s="440"/>
      <c r="AI52" s="440"/>
      <c r="AJ52" s="440"/>
      <c r="AK52" s="440"/>
      <c r="AL52" s="440"/>
      <c r="AM52" s="440"/>
      <c r="AN52" s="440"/>
      <c r="AO52" s="440"/>
      <c r="AP52" s="440"/>
      <c r="AQ52" s="440"/>
      <c r="AR52" s="440"/>
      <c r="AS52" s="440"/>
      <c r="AT52" s="440"/>
      <c r="AU52" s="440"/>
      <c r="AV52" s="440"/>
      <c r="AW52" s="440"/>
      <c r="AX52" s="440"/>
    </row>
    <row r="53" spans="1:50" ht="21" customHeight="1">
      <c r="A53" s="887"/>
      <c r="B53" s="981"/>
      <c r="C53" s="919"/>
      <c r="D53" s="105" t="s">
        <v>426</v>
      </c>
      <c r="E53" s="311"/>
      <c r="F53" s="324"/>
      <c r="G53" s="311"/>
      <c r="H53" s="364"/>
      <c r="I53" s="311"/>
      <c r="J53" s="812"/>
      <c r="K53" s="977"/>
      <c r="L53" s="987"/>
    </row>
    <row r="54" spans="1:50" ht="21" customHeight="1">
      <c r="A54" s="887"/>
      <c r="B54" s="981"/>
      <c r="C54" s="919"/>
      <c r="D54" s="105" t="s">
        <v>427</v>
      </c>
      <c r="E54" s="311"/>
      <c r="F54" s="324"/>
      <c r="G54" s="311"/>
      <c r="H54" s="364"/>
      <c r="I54" s="311"/>
      <c r="J54" s="812"/>
      <c r="K54" s="977"/>
      <c r="L54" s="987"/>
    </row>
    <row r="55" spans="1:50" ht="21" customHeight="1">
      <c r="A55" s="887"/>
      <c r="B55" s="981"/>
      <c r="C55" s="919"/>
      <c r="D55" s="105" t="s">
        <v>855</v>
      </c>
      <c r="E55" s="311"/>
      <c r="F55" s="324"/>
      <c r="G55" s="311"/>
      <c r="H55" s="364"/>
      <c r="I55" s="311"/>
      <c r="J55" s="812"/>
      <c r="K55" s="977"/>
      <c r="L55" s="987"/>
    </row>
    <row r="56" spans="1:50" s="310" customFormat="1" ht="21" customHeight="1">
      <c r="A56" s="887"/>
      <c r="B56" s="981"/>
      <c r="C56" s="919"/>
      <c r="D56" s="105" t="s">
        <v>1247</v>
      </c>
      <c r="E56" s="311"/>
      <c r="F56" s="324"/>
      <c r="G56" s="311"/>
      <c r="H56" s="364"/>
      <c r="I56" s="311"/>
      <c r="J56" s="812"/>
      <c r="K56" s="977"/>
      <c r="L56" s="987"/>
      <c r="M56" s="440"/>
      <c r="N56" s="440"/>
      <c r="O56" s="440"/>
      <c r="P56" s="440"/>
      <c r="Q56" s="440"/>
      <c r="R56" s="440"/>
      <c r="S56" s="440"/>
      <c r="T56" s="440"/>
      <c r="U56" s="440"/>
      <c r="V56" s="440"/>
      <c r="W56" s="440"/>
      <c r="X56" s="440"/>
      <c r="Y56" s="440"/>
      <c r="Z56" s="440"/>
      <c r="AA56" s="440"/>
      <c r="AB56" s="440"/>
      <c r="AC56" s="440"/>
      <c r="AD56" s="440"/>
      <c r="AE56" s="440"/>
      <c r="AF56" s="440"/>
      <c r="AG56" s="440"/>
      <c r="AH56" s="440"/>
      <c r="AI56" s="440"/>
      <c r="AJ56" s="440"/>
      <c r="AK56" s="440"/>
      <c r="AL56" s="440"/>
      <c r="AM56" s="440"/>
      <c r="AN56" s="440"/>
      <c r="AO56" s="440"/>
      <c r="AP56" s="440"/>
      <c r="AQ56" s="440"/>
      <c r="AR56" s="440"/>
      <c r="AS56" s="440"/>
      <c r="AT56" s="440"/>
      <c r="AU56" s="440"/>
      <c r="AV56" s="440"/>
      <c r="AW56" s="440"/>
      <c r="AX56" s="440"/>
    </row>
    <row r="57" spans="1:50" ht="21" customHeight="1">
      <c r="A57" s="887"/>
      <c r="B57" s="981"/>
      <c r="C57" s="919"/>
      <c r="D57" s="105" t="s">
        <v>428</v>
      </c>
      <c r="E57" s="311"/>
      <c r="F57" s="324"/>
      <c r="G57" s="311"/>
      <c r="H57" s="364"/>
      <c r="I57" s="311"/>
      <c r="J57" s="812"/>
      <c r="K57" s="977"/>
      <c r="L57" s="987"/>
    </row>
    <row r="58" spans="1:50" ht="21" customHeight="1">
      <c r="A58" s="887"/>
      <c r="B58" s="981"/>
      <c r="C58" s="919"/>
      <c r="D58" s="105" t="s">
        <v>896</v>
      </c>
      <c r="E58" s="311"/>
      <c r="F58" s="324"/>
      <c r="G58" s="311"/>
      <c r="H58" s="364"/>
      <c r="I58" s="311"/>
      <c r="J58" s="812"/>
      <c r="K58" s="977"/>
      <c r="L58" s="987"/>
    </row>
    <row r="59" spans="1:50" ht="21" customHeight="1">
      <c r="A59" s="887"/>
      <c r="B59" s="981"/>
      <c r="C59" s="919"/>
      <c r="D59" s="105" t="s">
        <v>856</v>
      </c>
      <c r="E59" s="311"/>
      <c r="F59" s="324"/>
      <c r="G59" s="311"/>
      <c r="H59" s="364"/>
      <c r="I59" s="311"/>
      <c r="J59" s="812"/>
      <c r="K59" s="977"/>
      <c r="L59" s="987"/>
    </row>
    <row r="60" spans="1:50" ht="21" customHeight="1">
      <c r="A60" s="887"/>
      <c r="B60" s="981"/>
      <c r="C60" s="919"/>
      <c r="D60" s="105" t="s">
        <v>429</v>
      </c>
      <c r="E60" s="311"/>
      <c r="F60" s="324"/>
      <c r="G60" s="311"/>
      <c r="H60" s="364"/>
      <c r="I60" s="311"/>
      <c r="J60" s="812"/>
      <c r="K60" s="977"/>
      <c r="L60" s="987"/>
    </row>
    <row r="61" spans="1:50" ht="21" customHeight="1">
      <c r="A61" s="887"/>
      <c r="B61" s="981"/>
      <c r="C61" s="919" t="s">
        <v>265</v>
      </c>
      <c r="D61" s="105" t="s">
        <v>430</v>
      </c>
      <c r="E61" s="311"/>
      <c r="F61" s="324">
        <v>1</v>
      </c>
      <c r="G61" s="311"/>
      <c r="H61" s="354"/>
      <c r="I61" s="311"/>
      <c r="J61" s="811"/>
      <c r="K61" s="977">
        <f>SUM(E61:J85)</f>
        <v>4</v>
      </c>
      <c r="L61" s="987"/>
    </row>
    <row r="62" spans="1:50" s="310" customFormat="1" ht="21" customHeight="1">
      <c r="A62" s="887"/>
      <c r="B62" s="981"/>
      <c r="C62" s="919"/>
      <c r="D62" s="105" t="s">
        <v>955</v>
      </c>
      <c r="E62" s="311"/>
      <c r="F62" s="324"/>
      <c r="G62" s="311"/>
      <c r="H62" s="354"/>
      <c r="I62" s="311"/>
      <c r="J62" s="811"/>
      <c r="K62" s="977"/>
      <c r="L62" s="987"/>
      <c r="M62" s="440"/>
      <c r="N62" s="440"/>
      <c r="O62" s="440"/>
      <c r="P62" s="440"/>
      <c r="Q62" s="440"/>
      <c r="R62" s="440"/>
      <c r="S62" s="440"/>
      <c r="T62" s="440"/>
      <c r="U62" s="440"/>
      <c r="V62" s="440"/>
      <c r="W62" s="440"/>
      <c r="X62" s="440"/>
      <c r="Y62" s="440"/>
      <c r="Z62" s="440"/>
      <c r="AA62" s="440"/>
      <c r="AB62" s="440"/>
      <c r="AC62" s="440"/>
      <c r="AD62" s="440"/>
      <c r="AE62" s="440"/>
      <c r="AF62" s="440"/>
      <c r="AG62" s="440"/>
      <c r="AH62" s="440"/>
      <c r="AI62" s="440"/>
      <c r="AJ62" s="440"/>
      <c r="AK62" s="440"/>
      <c r="AL62" s="440"/>
      <c r="AM62" s="440"/>
      <c r="AN62" s="440"/>
      <c r="AO62" s="440"/>
      <c r="AP62" s="440"/>
      <c r="AQ62" s="440"/>
      <c r="AR62" s="440"/>
      <c r="AS62" s="440"/>
      <c r="AT62" s="440"/>
      <c r="AU62" s="440"/>
      <c r="AV62" s="440"/>
      <c r="AW62" s="440"/>
      <c r="AX62" s="440"/>
    </row>
    <row r="63" spans="1:50" s="310" customFormat="1" ht="21" customHeight="1">
      <c r="A63" s="887"/>
      <c r="B63" s="981"/>
      <c r="C63" s="919"/>
      <c r="D63" s="105" t="s">
        <v>956</v>
      </c>
      <c r="E63" s="311"/>
      <c r="F63" s="324"/>
      <c r="G63" s="311"/>
      <c r="H63" s="354"/>
      <c r="I63" s="311"/>
      <c r="J63" s="811"/>
      <c r="K63" s="977"/>
      <c r="L63" s="987"/>
      <c r="M63" s="440"/>
      <c r="N63" s="440"/>
      <c r="O63" s="440"/>
      <c r="P63" s="440"/>
      <c r="Q63" s="440"/>
      <c r="R63" s="440"/>
      <c r="S63" s="440"/>
      <c r="T63" s="440"/>
      <c r="U63" s="440"/>
      <c r="V63" s="440"/>
      <c r="W63" s="440"/>
      <c r="X63" s="440"/>
      <c r="Y63" s="440"/>
      <c r="Z63" s="440"/>
      <c r="AA63" s="440"/>
      <c r="AB63" s="440"/>
      <c r="AC63" s="440"/>
      <c r="AD63" s="440"/>
      <c r="AE63" s="440"/>
      <c r="AF63" s="440"/>
      <c r="AG63" s="440"/>
      <c r="AH63" s="440"/>
      <c r="AI63" s="440"/>
      <c r="AJ63" s="440"/>
      <c r="AK63" s="440"/>
      <c r="AL63" s="440"/>
      <c r="AM63" s="440"/>
      <c r="AN63" s="440"/>
      <c r="AO63" s="440"/>
      <c r="AP63" s="440"/>
      <c r="AQ63" s="440"/>
      <c r="AR63" s="440"/>
      <c r="AS63" s="440"/>
      <c r="AT63" s="440"/>
      <c r="AU63" s="440"/>
      <c r="AV63" s="440"/>
      <c r="AW63" s="440"/>
      <c r="AX63" s="440"/>
    </row>
    <row r="64" spans="1:50" ht="21" customHeight="1">
      <c r="A64" s="887"/>
      <c r="B64" s="981"/>
      <c r="C64" s="919"/>
      <c r="D64" s="217" t="s">
        <v>431</v>
      </c>
      <c r="E64" s="311"/>
      <c r="F64" s="324"/>
      <c r="G64" s="311"/>
      <c r="H64" s="364"/>
      <c r="I64" s="311"/>
      <c r="J64" s="812"/>
      <c r="K64" s="977"/>
      <c r="L64" s="987"/>
    </row>
    <row r="65" spans="1:50" ht="21" customHeight="1">
      <c r="A65" s="887"/>
      <c r="B65" s="981"/>
      <c r="C65" s="919"/>
      <c r="D65" s="218" t="s">
        <v>432</v>
      </c>
      <c r="E65" s="311"/>
      <c r="F65" s="324"/>
      <c r="G65" s="311"/>
      <c r="H65" s="364"/>
      <c r="I65" s="311"/>
      <c r="J65" s="812"/>
      <c r="K65" s="977"/>
      <c r="L65" s="987"/>
    </row>
    <row r="66" spans="1:50" ht="21" customHeight="1">
      <c r="A66" s="887"/>
      <c r="B66" s="981"/>
      <c r="C66" s="919"/>
      <c r="D66" s="218" t="s">
        <v>433</v>
      </c>
      <c r="E66" s="311"/>
      <c r="F66" s="324"/>
      <c r="G66" s="311"/>
      <c r="H66" s="364"/>
      <c r="I66" s="311"/>
      <c r="J66" s="812"/>
      <c r="K66" s="977"/>
      <c r="L66" s="987"/>
    </row>
    <row r="67" spans="1:50" ht="21" customHeight="1">
      <c r="A67" s="887"/>
      <c r="B67" s="981"/>
      <c r="C67" s="919"/>
      <c r="D67" s="218" t="s">
        <v>434</v>
      </c>
      <c r="E67" s="311"/>
      <c r="F67" s="324"/>
      <c r="G67" s="311"/>
      <c r="H67" s="364"/>
      <c r="I67" s="311"/>
      <c r="J67" s="812"/>
      <c r="K67" s="977"/>
      <c r="L67" s="987"/>
    </row>
    <row r="68" spans="1:50" ht="21" customHeight="1">
      <c r="A68" s="887"/>
      <c r="B68" s="981"/>
      <c r="C68" s="919"/>
      <c r="D68" s="217" t="s">
        <v>435</v>
      </c>
      <c r="E68" s="311"/>
      <c r="F68" s="324"/>
      <c r="G68" s="311"/>
      <c r="H68" s="364"/>
      <c r="I68" s="311"/>
      <c r="J68" s="812"/>
      <c r="K68" s="977"/>
      <c r="L68" s="987"/>
    </row>
    <row r="69" spans="1:50" ht="21" customHeight="1">
      <c r="A69" s="887"/>
      <c r="B69" s="981"/>
      <c r="C69" s="919"/>
      <c r="D69" s="217" t="s">
        <v>436</v>
      </c>
      <c r="E69" s="311"/>
      <c r="F69" s="324"/>
      <c r="G69" s="311"/>
      <c r="H69" s="364"/>
      <c r="I69" s="311"/>
      <c r="J69" s="812"/>
      <c r="K69" s="977"/>
      <c r="L69" s="987"/>
    </row>
    <row r="70" spans="1:50" ht="21" customHeight="1">
      <c r="A70" s="887"/>
      <c r="B70" s="981"/>
      <c r="C70" s="919"/>
      <c r="D70" s="105" t="s">
        <v>437</v>
      </c>
      <c r="E70" s="311"/>
      <c r="F70" s="324"/>
      <c r="G70" s="311"/>
      <c r="H70" s="311"/>
      <c r="I70" s="311"/>
      <c r="J70" s="812"/>
      <c r="K70" s="977"/>
      <c r="L70" s="987"/>
    </row>
    <row r="71" spans="1:50" ht="21" customHeight="1">
      <c r="A71" s="887"/>
      <c r="B71" s="981"/>
      <c r="C71" s="919"/>
      <c r="D71" s="105" t="s">
        <v>1265</v>
      </c>
      <c r="E71" s="311"/>
      <c r="F71" s="324"/>
      <c r="G71" s="311"/>
      <c r="H71" s="311"/>
      <c r="I71" s="311"/>
      <c r="J71" s="812"/>
      <c r="K71" s="977"/>
      <c r="L71" s="987"/>
    </row>
    <row r="72" spans="1:50" s="310" customFormat="1" ht="21" customHeight="1">
      <c r="A72" s="887"/>
      <c r="B72" s="981"/>
      <c r="C72" s="919"/>
      <c r="D72" s="105" t="s">
        <v>1248</v>
      </c>
      <c r="E72" s="311"/>
      <c r="F72" s="324">
        <v>2</v>
      </c>
      <c r="G72" s="311"/>
      <c r="H72" s="311"/>
      <c r="I72" s="311"/>
      <c r="J72" s="812"/>
      <c r="K72" s="977"/>
      <c r="L72" s="987"/>
      <c r="M72" s="440"/>
      <c r="N72" s="440"/>
      <c r="O72" s="440"/>
      <c r="P72" s="440"/>
      <c r="Q72" s="440"/>
      <c r="R72" s="440"/>
      <c r="S72" s="440"/>
      <c r="T72" s="440"/>
      <c r="U72" s="440"/>
      <c r="V72" s="440"/>
      <c r="W72" s="440"/>
      <c r="X72" s="440"/>
      <c r="Y72" s="440"/>
      <c r="Z72" s="440"/>
      <c r="AA72" s="440"/>
      <c r="AB72" s="440"/>
      <c r="AC72" s="440"/>
      <c r="AD72" s="440"/>
      <c r="AE72" s="440"/>
      <c r="AF72" s="440"/>
      <c r="AG72" s="440"/>
      <c r="AH72" s="440"/>
      <c r="AI72" s="440"/>
      <c r="AJ72" s="440"/>
      <c r="AK72" s="440"/>
      <c r="AL72" s="440"/>
      <c r="AM72" s="440"/>
      <c r="AN72" s="440"/>
      <c r="AO72" s="440"/>
      <c r="AP72" s="440"/>
      <c r="AQ72" s="440"/>
      <c r="AR72" s="440"/>
      <c r="AS72" s="440"/>
      <c r="AT72" s="440"/>
      <c r="AU72" s="440"/>
      <c r="AV72" s="440"/>
      <c r="AW72" s="440"/>
      <c r="AX72" s="440"/>
    </row>
    <row r="73" spans="1:50" ht="21" customHeight="1">
      <c r="A73" s="887"/>
      <c r="B73" s="981"/>
      <c r="C73" s="919"/>
      <c r="D73" s="105" t="s">
        <v>438</v>
      </c>
      <c r="E73" s="311"/>
      <c r="F73" s="324"/>
      <c r="G73" s="311"/>
      <c r="H73" s="311"/>
      <c r="I73" s="311"/>
      <c r="J73" s="812"/>
      <c r="K73" s="977"/>
      <c r="L73" s="987"/>
    </row>
    <row r="74" spans="1:50" ht="21" customHeight="1">
      <c r="A74" s="887"/>
      <c r="B74" s="981"/>
      <c r="C74" s="919"/>
      <c r="D74" s="105" t="s">
        <v>439</v>
      </c>
      <c r="E74" s="311"/>
      <c r="F74" s="324"/>
      <c r="G74" s="311"/>
      <c r="H74" s="311"/>
      <c r="I74" s="311"/>
      <c r="J74" s="812"/>
      <c r="K74" s="977"/>
      <c r="L74" s="987"/>
    </row>
    <row r="75" spans="1:50" ht="21" customHeight="1">
      <c r="A75" s="887"/>
      <c r="B75" s="981"/>
      <c r="C75" s="919"/>
      <c r="D75" s="105" t="s">
        <v>440</v>
      </c>
      <c r="E75" s="311"/>
      <c r="F75" s="324">
        <v>1</v>
      </c>
      <c r="G75" s="311"/>
      <c r="H75" s="311"/>
      <c r="I75" s="311"/>
      <c r="J75" s="812"/>
      <c r="K75" s="977"/>
      <c r="L75" s="987"/>
    </row>
    <row r="76" spans="1:50" ht="21" customHeight="1">
      <c r="A76" s="887"/>
      <c r="B76" s="981"/>
      <c r="C76" s="919"/>
      <c r="D76" s="105" t="s">
        <v>957</v>
      </c>
      <c r="E76" s="311"/>
      <c r="F76" s="324"/>
      <c r="G76" s="311"/>
      <c r="H76" s="311"/>
      <c r="I76" s="311"/>
      <c r="J76" s="812"/>
      <c r="K76" s="977"/>
      <c r="L76" s="987"/>
    </row>
    <row r="77" spans="1:50" s="310" customFormat="1" ht="21" customHeight="1">
      <c r="A77" s="887"/>
      <c r="B77" s="981"/>
      <c r="C77" s="919"/>
      <c r="D77" s="105" t="s">
        <v>821</v>
      </c>
      <c r="E77" s="311"/>
      <c r="F77" s="324"/>
      <c r="G77" s="311"/>
      <c r="H77" s="311"/>
      <c r="I77" s="311"/>
      <c r="J77" s="812"/>
      <c r="K77" s="977"/>
      <c r="L77" s="987"/>
      <c r="M77" s="440"/>
      <c r="N77" s="440"/>
      <c r="O77" s="440"/>
      <c r="P77" s="440"/>
      <c r="Q77" s="440"/>
      <c r="R77" s="440"/>
      <c r="S77" s="440"/>
      <c r="T77" s="440"/>
      <c r="U77" s="440"/>
      <c r="V77" s="440"/>
      <c r="W77" s="440"/>
      <c r="X77" s="440"/>
      <c r="Y77" s="440"/>
      <c r="Z77" s="440"/>
      <c r="AA77" s="440"/>
      <c r="AB77" s="440"/>
      <c r="AC77" s="440"/>
      <c r="AD77" s="440"/>
      <c r="AE77" s="440"/>
      <c r="AF77" s="440"/>
      <c r="AG77" s="440"/>
      <c r="AH77" s="440"/>
      <c r="AI77" s="440"/>
      <c r="AJ77" s="440"/>
      <c r="AK77" s="440"/>
      <c r="AL77" s="440"/>
      <c r="AM77" s="440"/>
      <c r="AN77" s="440"/>
      <c r="AO77" s="440"/>
      <c r="AP77" s="440"/>
      <c r="AQ77" s="440"/>
      <c r="AR77" s="440"/>
      <c r="AS77" s="440"/>
      <c r="AT77" s="440"/>
      <c r="AU77" s="440"/>
      <c r="AV77" s="440"/>
      <c r="AW77" s="440"/>
      <c r="AX77" s="440"/>
    </row>
    <row r="78" spans="1:50" ht="21" customHeight="1">
      <c r="A78" s="887"/>
      <c r="B78" s="981"/>
      <c r="C78" s="919"/>
      <c r="D78" s="217" t="s">
        <v>897</v>
      </c>
      <c r="E78" s="311"/>
      <c r="F78" s="324"/>
      <c r="G78" s="311"/>
      <c r="H78" s="311"/>
      <c r="I78" s="311"/>
      <c r="J78" s="812"/>
      <c r="K78" s="977"/>
      <c r="L78" s="987"/>
    </row>
    <row r="79" spans="1:50" ht="21" customHeight="1">
      <c r="A79" s="887"/>
      <c r="B79" s="981"/>
      <c r="C79" s="919"/>
      <c r="D79" s="217" t="s">
        <v>441</v>
      </c>
      <c r="E79" s="311"/>
      <c r="F79" s="324"/>
      <c r="G79" s="311"/>
      <c r="H79" s="311"/>
      <c r="I79" s="311"/>
      <c r="J79" s="812"/>
      <c r="K79" s="977"/>
      <c r="L79" s="987"/>
    </row>
    <row r="80" spans="1:50" ht="21" customHeight="1">
      <c r="A80" s="887"/>
      <c r="B80" s="981"/>
      <c r="C80" s="919"/>
      <c r="D80" s="218" t="s">
        <v>442</v>
      </c>
      <c r="E80" s="311"/>
      <c r="F80" s="324"/>
      <c r="G80" s="311"/>
      <c r="H80" s="311"/>
      <c r="I80" s="311"/>
      <c r="J80" s="812"/>
      <c r="K80" s="977"/>
      <c r="L80" s="987"/>
    </row>
    <row r="81" spans="1:50" ht="21" customHeight="1">
      <c r="A81" s="887"/>
      <c r="B81" s="981"/>
      <c r="C81" s="919"/>
      <c r="D81" s="217" t="s">
        <v>443</v>
      </c>
      <c r="E81" s="311"/>
      <c r="F81" s="324"/>
      <c r="G81" s="311"/>
      <c r="H81" s="311"/>
      <c r="I81" s="311"/>
      <c r="J81" s="812"/>
      <c r="K81" s="977"/>
      <c r="L81" s="987"/>
    </row>
    <row r="82" spans="1:50" ht="21" customHeight="1">
      <c r="A82" s="887"/>
      <c r="B82" s="981"/>
      <c r="C82" s="919"/>
      <c r="D82" s="105" t="s">
        <v>444</v>
      </c>
      <c r="E82" s="311"/>
      <c r="F82" s="324"/>
      <c r="G82" s="311"/>
      <c r="H82" s="311"/>
      <c r="I82" s="311"/>
      <c r="J82" s="812"/>
      <c r="K82" s="977"/>
      <c r="L82" s="987"/>
    </row>
    <row r="83" spans="1:50" ht="21" customHeight="1">
      <c r="A83" s="887"/>
      <c r="B83" s="981"/>
      <c r="C83" s="919"/>
      <c r="D83" s="105" t="s">
        <v>445</v>
      </c>
      <c r="E83" s="311"/>
      <c r="F83" s="324"/>
      <c r="G83" s="311"/>
      <c r="H83" s="311"/>
      <c r="I83" s="311"/>
      <c r="J83" s="812"/>
      <c r="K83" s="977"/>
      <c r="L83" s="987"/>
    </row>
    <row r="84" spans="1:50" ht="21" customHeight="1">
      <c r="A84" s="887"/>
      <c r="B84" s="981"/>
      <c r="C84" s="919"/>
      <c r="D84" s="105" t="s">
        <v>446</v>
      </c>
      <c r="E84" s="311"/>
      <c r="F84" s="324"/>
      <c r="G84" s="311"/>
      <c r="H84" s="311"/>
      <c r="I84" s="311"/>
      <c r="J84" s="812"/>
      <c r="K84" s="977"/>
      <c r="L84" s="987"/>
    </row>
    <row r="85" spans="1:50" ht="21" customHeight="1">
      <c r="A85" s="887"/>
      <c r="B85" s="981"/>
      <c r="C85" s="919"/>
      <c r="D85" s="105" t="s">
        <v>423</v>
      </c>
      <c r="E85" s="311"/>
      <c r="F85" s="324"/>
      <c r="G85" s="311"/>
      <c r="H85" s="311"/>
      <c r="I85" s="311"/>
      <c r="J85" s="812"/>
      <c r="K85" s="977"/>
      <c r="L85" s="987"/>
    </row>
    <row r="86" spans="1:50" s="310" customFormat="1" ht="21" customHeight="1">
      <c r="A86" s="887"/>
      <c r="B86" s="981"/>
      <c r="C86" s="919" t="s">
        <v>228</v>
      </c>
      <c r="D86" s="105" t="s">
        <v>792</v>
      </c>
      <c r="E86" s="311"/>
      <c r="F86" s="324"/>
      <c r="G86" s="311"/>
      <c r="H86" s="354">
        <v>11</v>
      </c>
      <c r="I86" s="311"/>
      <c r="J86" s="812"/>
      <c r="K86" s="977">
        <f>SUM(E86:J106)</f>
        <v>69</v>
      </c>
      <c r="L86" s="987"/>
      <c r="M86" s="440"/>
      <c r="N86" s="440"/>
      <c r="O86" s="440"/>
      <c r="P86" s="440"/>
      <c r="Q86" s="440"/>
      <c r="R86" s="440"/>
      <c r="S86" s="440"/>
      <c r="T86" s="440"/>
      <c r="U86" s="440"/>
      <c r="V86" s="440"/>
      <c r="W86" s="440"/>
      <c r="X86" s="440"/>
      <c r="Y86" s="440"/>
      <c r="Z86" s="440"/>
      <c r="AA86" s="440"/>
      <c r="AB86" s="440"/>
      <c r="AC86" s="440"/>
      <c r="AD86" s="440"/>
      <c r="AE86" s="440"/>
      <c r="AF86" s="440"/>
      <c r="AG86" s="440"/>
      <c r="AH86" s="440"/>
      <c r="AI86" s="440"/>
      <c r="AJ86" s="440"/>
      <c r="AK86" s="440"/>
      <c r="AL86" s="440"/>
      <c r="AM86" s="440"/>
      <c r="AN86" s="440"/>
      <c r="AO86" s="440"/>
      <c r="AP86" s="440"/>
      <c r="AQ86" s="440"/>
      <c r="AR86" s="440"/>
      <c r="AS86" s="440"/>
      <c r="AT86" s="440"/>
      <c r="AU86" s="440"/>
      <c r="AV86" s="440"/>
      <c r="AW86" s="440"/>
      <c r="AX86" s="440"/>
    </row>
    <row r="87" spans="1:50" s="310" customFormat="1" ht="21" customHeight="1">
      <c r="A87" s="887"/>
      <c r="B87" s="981"/>
      <c r="C87" s="919"/>
      <c r="D87" s="105" t="s">
        <v>1114</v>
      </c>
      <c r="E87" s="311"/>
      <c r="F87" s="324">
        <v>3</v>
      </c>
      <c r="G87" s="311"/>
      <c r="H87" s="354"/>
      <c r="I87" s="311"/>
      <c r="J87" s="812"/>
      <c r="K87" s="977"/>
      <c r="L87" s="987"/>
      <c r="M87" s="440"/>
      <c r="N87" s="440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0"/>
      <c r="AA87" s="440"/>
      <c r="AB87" s="440"/>
      <c r="AC87" s="440"/>
      <c r="AD87" s="440"/>
      <c r="AE87" s="440"/>
      <c r="AF87" s="440"/>
      <c r="AG87" s="440"/>
      <c r="AH87" s="440"/>
      <c r="AI87" s="440"/>
      <c r="AJ87" s="440"/>
      <c r="AK87" s="440"/>
      <c r="AL87" s="440"/>
      <c r="AM87" s="440"/>
      <c r="AN87" s="440"/>
      <c r="AO87" s="440"/>
      <c r="AP87" s="440"/>
      <c r="AQ87" s="440"/>
      <c r="AR87" s="440"/>
      <c r="AS87" s="440"/>
      <c r="AT87" s="440"/>
      <c r="AU87" s="440"/>
      <c r="AV87" s="440"/>
      <c r="AW87" s="440"/>
      <c r="AX87" s="440"/>
    </row>
    <row r="88" spans="1:50" ht="21" customHeight="1">
      <c r="A88" s="887"/>
      <c r="B88" s="981"/>
      <c r="C88" s="919"/>
      <c r="D88" s="233" t="s">
        <v>780</v>
      </c>
      <c r="E88" s="311"/>
      <c r="F88" s="324">
        <v>26</v>
      </c>
      <c r="G88" s="311">
        <v>18</v>
      </c>
      <c r="H88" s="354"/>
      <c r="I88" s="311"/>
      <c r="J88" s="812"/>
      <c r="K88" s="977"/>
      <c r="L88" s="987"/>
    </row>
    <row r="89" spans="1:50" s="310" customFormat="1" ht="21" customHeight="1">
      <c r="A89" s="887"/>
      <c r="B89" s="981"/>
      <c r="C89" s="919"/>
      <c r="D89" s="233" t="s">
        <v>1121</v>
      </c>
      <c r="E89" s="311"/>
      <c r="F89" s="324">
        <v>4</v>
      </c>
      <c r="G89" s="311">
        <v>3</v>
      </c>
      <c r="H89" s="354"/>
      <c r="I89" s="311"/>
      <c r="J89" s="812"/>
      <c r="K89" s="977"/>
      <c r="L89" s="987"/>
      <c r="M89" s="440"/>
      <c r="N89" s="440"/>
      <c r="O89" s="440"/>
      <c r="P89" s="440"/>
      <c r="Q89" s="440"/>
      <c r="R89" s="440"/>
      <c r="S89" s="440"/>
      <c r="T89" s="440"/>
      <c r="U89" s="440"/>
      <c r="V89" s="440"/>
      <c r="W89" s="440"/>
      <c r="X89" s="440"/>
      <c r="Y89" s="440"/>
      <c r="Z89" s="440"/>
      <c r="AA89" s="440"/>
      <c r="AB89" s="440"/>
      <c r="AC89" s="440"/>
      <c r="AD89" s="440"/>
      <c r="AE89" s="440"/>
      <c r="AF89" s="440"/>
      <c r="AG89" s="440"/>
      <c r="AH89" s="440"/>
      <c r="AI89" s="440"/>
      <c r="AJ89" s="440"/>
      <c r="AK89" s="440"/>
      <c r="AL89" s="440"/>
      <c r="AM89" s="440"/>
      <c r="AN89" s="440"/>
      <c r="AO89" s="440"/>
      <c r="AP89" s="440"/>
      <c r="AQ89" s="440"/>
      <c r="AR89" s="440"/>
      <c r="AS89" s="440"/>
      <c r="AT89" s="440"/>
      <c r="AU89" s="440"/>
      <c r="AV89" s="440"/>
      <c r="AW89" s="440"/>
      <c r="AX89" s="440"/>
    </row>
    <row r="90" spans="1:50" ht="21" customHeight="1">
      <c r="A90" s="887"/>
      <c r="B90" s="981"/>
      <c r="C90" s="919"/>
      <c r="D90" s="105" t="s">
        <v>835</v>
      </c>
      <c r="E90" s="311"/>
      <c r="F90" s="324"/>
      <c r="G90" s="311"/>
      <c r="H90" s="311"/>
      <c r="I90" s="311"/>
      <c r="J90" s="812"/>
      <c r="K90" s="977"/>
      <c r="L90" s="987"/>
    </row>
    <row r="91" spans="1:50" s="310" customFormat="1" ht="21" customHeight="1">
      <c r="A91" s="887"/>
      <c r="B91" s="981"/>
      <c r="C91" s="919"/>
      <c r="D91" s="105" t="s">
        <v>958</v>
      </c>
      <c r="E91" s="311"/>
      <c r="F91" s="324"/>
      <c r="G91" s="311"/>
      <c r="H91" s="311"/>
      <c r="I91" s="311"/>
      <c r="J91" s="812"/>
      <c r="K91" s="977"/>
      <c r="L91" s="987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0"/>
      <c r="AE91" s="440"/>
      <c r="AF91" s="440"/>
      <c r="AG91" s="440"/>
      <c r="AH91" s="440"/>
      <c r="AI91" s="440"/>
      <c r="AJ91" s="440"/>
      <c r="AK91" s="440"/>
      <c r="AL91" s="440"/>
      <c r="AM91" s="440"/>
      <c r="AN91" s="440"/>
      <c r="AO91" s="440"/>
      <c r="AP91" s="440"/>
      <c r="AQ91" s="440"/>
      <c r="AR91" s="440"/>
      <c r="AS91" s="440"/>
      <c r="AT91" s="440"/>
      <c r="AU91" s="440"/>
      <c r="AV91" s="440"/>
      <c r="AW91" s="440"/>
      <c r="AX91" s="440"/>
    </row>
    <row r="92" spans="1:50" s="310" customFormat="1" ht="21" customHeight="1">
      <c r="A92" s="887"/>
      <c r="B92" s="981"/>
      <c r="C92" s="919"/>
      <c r="D92" s="105" t="s">
        <v>466</v>
      </c>
      <c r="E92" s="311"/>
      <c r="F92" s="324"/>
      <c r="G92" s="311"/>
      <c r="H92" s="311"/>
      <c r="I92" s="311"/>
      <c r="J92" s="812"/>
      <c r="K92" s="977"/>
      <c r="L92" s="987"/>
      <c r="M92" s="440"/>
      <c r="N92" s="440"/>
      <c r="O92" s="440"/>
      <c r="P92" s="440"/>
      <c r="Q92" s="440"/>
      <c r="R92" s="440"/>
      <c r="S92" s="440"/>
      <c r="T92" s="440"/>
      <c r="U92" s="440"/>
      <c r="V92" s="440"/>
      <c r="W92" s="440"/>
      <c r="X92" s="440"/>
      <c r="Y92" s="440"/>
      <c r="Z92" s="440"/>
      <c r="AA92" s="440"/>
      <c r="AB92" s="440"/>
      <c r="AC92" s="440"/>
      <c r="AD92" s="440"/>
      <c r="AE92" s="440"/>
      <c r="AF92" s="440"/>
      <c r="AG92" s="440"/>
      <c r="AH92" s="440"/>
      <c r="AI92" s="440"/>
      <c r="AJ92" s="440"/>
      <c r="AK92" s="440"/>
      <c r="AL92" s="440"/>
      <c r="AM92" s="440"/>
      <c r="AN92" s="440"/>
      <c r="AO92" s="440"/>
      <c r="AP92" s="440"/>
      <c r="AQ92" s="440"/>
      <c r="AR92" s="440"/>
      <c r="AS92" s="440"/>
      <c r="AT92" s="440"/>
      <c r="AU92" s="440"/>
      <c r="AV92" s="440"/>
      <c r="AW92" s="440"/>
      <c r="AX92" s="440"/>
    </row>
    <row r="93" spans="1:50" s="310" customFormat="1" ht="21" customHeight="1">
      <c r="A93" s="887"/>
      <c r="B93" s="981"/>
      <c r="C93" s="919"/>
      <c r="D93" s="105" t="s">
        <v>804</v>
      </c>
      <c r="E93" s="311"/>
      <c r="F93" s="324"/>
      <c r="G93" s="311"/>
      <c r="H93" s="311"/>
      <c r="I93" s="311"/>
      <c r="J93" s="812"/>
      <c r="K93" s="977"/>
      <c r="L93" s="987"/>
      <c r="M93" s="440"/>
      <c r="N93" s="440"/>
      <c r="O93" s="440"/>
      <c r="P93" s="440"/>
      <c r="Q93" s="440"/>
      <c r="R93" s="440"/>
      <c r="S93" s="440"/>
      <c r="T93" s="440"/>
      <c r="U93" s="440"/>
      <c r="V93" s="440"/>
      <c r="W93" s="440"/>
      <c r="X93" s="440"/>
      <c r="Y93" s="440"/>
      <c r="Z93" s="440"/>
      <c r="AA93" s="440"/>
      <c r="AB93" s="440"/>
      <c r="AC93" s="440"/>
      <c r="AD93" s="440"/>
      <c r="AE93" s="440"/>
      <c r="AF93" s="440"/>
      <c r="AG93" s="440"/>
      <c r="AH93" s="440"/>
      <c r="AI93" s="440"/>
      <c r="AJ93" s="440"/>
      <c r="AK93" s="440"/>
      <c r="AL93" s="440"/>
      <c r="AM93" s="440"/>
      <c r="AN93" s="440"/>
      <c r="AO93" s="440"/>
      <c r="AP93" s="440"/>
      <c r="AQ93" s="440"/>
      <c r="AR93" s="440"/>
      <c r="AS93" s="440"/>
      <c r="AT93" s="440"/>
      <c r="AU93" s="440"/>
      <c r="AV93" s="440"/>
      <c r="AW93" s="440"/>
      <c r="AX93" s="440"/>
    </row>
    <row r="94" spans="1:50" s="310" customFormat="1" ht="21" customHeight="1">
      <c r="A94" s="887"/>
      <c r="B94" s="981"/>
      <c r="C94" s="919"/>
      <c r="D94" s="105" t="s">
        <v>805</v>
      </c>
      <c r="E94" s="311"/>
      <c r="F94" s="324"/>
      <c r="G94" s="311"/>
      <c r="H94" s="311"/>
      <c r="I94" s="311"/>
      <c r="J94" s="812"/>
      <c r="K94" s="977"/>
      <c r="L94" s="987"/>
      <c r="M94" s="440"/>
      <c r="N94" s="440"/>
      <c r="O94" s="440"/>
      <c r="P94" s="440"/>
      <c r="Q94" s="440"/>
      <c r="R94" s="440"/>
      <c r="S94" s="440"/>
      <c r="T94" s="440"/>
      <c r="U94" s="440"/>
      <c r="V94" s="440"/>
      <c r="W94" s="440"/>
      <c r="X94" s="440"/>
      <c r="Y94" s="440"/>
      <c r="Z94" s="440"/>
      <c r="AA94" s="440"/>
      <c r="AB94" s="440"/>
      <c r="AC94" s="440"/>
      <c r="AD94" s="440"/>
      <c r="AE94" s="440"/>
      <c r="AF94" s="440"/>
      <c r="AG94" s="440"/>
      <c r="AH94" s="440"/>
      <c r="AI94" s="440"/>
      <c r="AJ94" s="440"/>
      <c r="AK94" s="440"/>
      <c r="AL94" s="440"/>
      <c r="AM94" s="440"/>
      <c r="AN94" s="440"/>
      <c r="AO94" s="440"/>
      <c r="AP94" s="440"/>
      <c r="AQ94" s="440"/>
      <c r="AR94" s="440"/>
      <c r="AS94" s="440"/>
      <c r="AT94" s="440"/>
      <c r="AU94" s="440"/>
      <c r="AV94" s="440"/>
      <c r="AW94" s="440"/>
      <c r="AX94" s="440"/>
    </row>
    <row r="95" spans="1:50" ht="21" customHeight="1">
      <c r="A95" s="887"/>
      <c r="B95" s="981"/>
      <c r="C95" s="919"/>
      <c r="D95" s="105" t="s">
        <v>459</v>
      </c>
      <c r="E95" s="311"/>
      <c r="F95" s="324"/>
      <c r="G95" s="311">
        <v>4</v>
      </c>
      <c r="H95" s="311"/>
      <c r="I95" s="311"/>
      <c r="J95" s="812"/>
      <c r="K95" s="977"/>
      <c r="L95" s="987"/>
    </row>
    <row r="96" spans="1:50" s="310" customFormat="1" ht="21" customHeight="1">
      <c r="A96" s="887"/>
      <c r="B96" s="981"/>
      <c r="C96" s="919"/>
      <c r="D96" s="105" t="s">
        <v>1089</v>
      </c>
      <c r="E96" s="311"/>
      <c r="F96" s="324"/>
      <c r="G96" s="311"/>
      <c r="H96" s="311"/>
      <c r="I96" s="311"/>
      <c r="J96" s="812"/>
      <c r="K96" s="977"/>
      <c r="L96" s="987"/>
      <c r="M96" s="440"/>
      <c r="N96" s="440"/>
      <c r="O96" s="440"/>
      <c r="P96" s="440"/>
      <c r="Q96" s="440"/>
      <c r="R96" s="440"/>
      <c r="S96" s="440"/>
      <c r="T96" s="440"/>
      <c r="U96" s="440"/>
      <c r="V96" s="440"/>
      <c r="W96" s="440"/>
      <c r="X96" s="440"/>
      <c r="Y96" s="440"/>
      <c r="Z96" s="440"/>
      <c r="AA96" s="440"/>
      <c r="AB96" s="440"/>
      <c r="AC96" s="440"/>
      <c r="AD96" s="440"/>
      <c r="AE96" s="440"/>
      <c r="AF96" s="440"/>
      <c r="AG96" s="440"/>
      <c r="AH96" s="440"/>
      <c r="AI96" s="440"/>
      <c r="AJ96" s="440"/>
      <c r="AK96" s="440"/>
      <c r="AL96" s="440"/>
      <c r="AM96" s="440"/>
      <c r="AN96" s="440"/>
      <c r="AO96" s="440"/>
      <c r="AP96" s="440"/>
      <c r="AQ96" s="440"/>
      <c r="AR96" s="440"/>
      <c r="AS96" s="440"/>
      <c r="AT96" s="440"/>
      <c r="AU96" s="440"/>
      <c r="AV96" s="440"/>
      <c r="AW96" s="440"/>
      <c r="AX96" s="440"/>
    </row>
    <row r="97" spans="1:50" ht="21" customHeight="1">
      <c r="A97" s="887"/>
      <c r="B97" s="981"/>
      <c r="C97" s="919"/>
      <c r="D97" s="105" t="s">
        <v>460</v>
      </c>
      <c r="E97" s="311"/>
      <c r="F97" s="324"/>
      <c r="G97" s="311"/>
      <c r="H97" s="311"/>
      <c r="I97" s="311"/>
      <c r="J97" s="812"/>
      <c r="K97" s="977"/>
      <c r="L97" s="987"/>
    </row>
    <row r="98" spans="1:50" s="310" customFormat="1" ht="21" customHeight="1">
      <c r="A98" s="887"/>
      <c r="B98" s="981"/>
      <c r="C98" s="919"/>
      <c r="D98" s="105" t="s">
        <v>1076</v>
      </c>
      <c r="E98" s="311"/>
      <c r="F98" s="324"/>
      <c r="G98" s="311"/>
      <c r="H98" s="311"/>
      <c r="I98" s="311"/>
      <c r="J98" s="812"/>
      <c r="K98" s="977"/>
      <c r="L98" s="987"/>
      <c r="M98" s="440"/>
      <c r="N98" s="440"/>
      <c r="O98" s="440"/>
      <c r="P98" s="440"/>
      <c r="Q98" s="440"/>
      <c r="R98" s="440"/>
      <c r="S98" s="440"/>
      <c r="T98" s="440"/>
      <c r="U98" s="440"/>
      <c r="V98" s="440"/>
      <c r="W98" s="440"/>
      <c r="X98" s="440"/>
      <c r="Y98" s="440"/>
      <c r="Z98" s="440"/>
      <c r="AA98" s="440"/>
      <c r="AB98" s="440"/>
      <c r="AC98" s="440"/>
      <c r="AD98" s="440"/>
      <c r="AE98" s="440"/>
      <c r="AF98" s="440"/>
      <c r="AG98" s="440"/>
      <c r="AH98" s="440"/>
      <c r="AI98" s="440"/>
      <c r="AJ98" s="440"/>
      <c r="AK98" s="440"/>
      <c r="AL98" s="440"/>
      <c r="AM98" s="440"/>
      <c r="AN98" s="440"/>
      <c r="AO98" s="440"/>
      <c r="AP98" s="440"/>
      <c r="AQ98" s="440"/>
      <c r="AR98" s="440"/>
      <c r="AS98" s="440"/>
      <c r="AT98" s="440"/>
      <c r="AU98" s="440"/>
      <c r="AV98" s="440"/>
      <c r="AW98" s="440"/>
      <c r="AX98" s="440"/>
    </row>
    <row r="99" spans="1:50" s="310" customFormat="1" ht="21" customHeight="1">
      <c r="A99" s="887"/>
      <c r="B99" s="981"/>
      <c r="C99" s="919"/>
      <c r="D99" s="105" t="s">
        <v>1077</v>
      </c>
      <c r="E99" s="311"/>
      <c r="F99" s="324"/>
      <c r="G99" s="311"/>
      <c r="H99" s="311"/>
      <c r="I99" s="311"/>
      <c r="J99" s="812"/>
      <c r="K99" s="977"/>
      <c r="L99" s="987"/>
      <c r="M99" s="440"/>
      <c r="N99" s="440"/>
      <c r="O99" s="440"/>
      <c r="P99" s="440"/>
      <c r="Q99" s="440"/>
      <c r="R99" s="440"/>
      <c r="S99" s="440"/>
      <c r="T99" s="440"/>
      <c r="U99" s="440"/>
      <c r="V99" s="440"/>
      <c r="W99" s="440"/>
      <c r="X99" s="440"/>
      <c r="Y99" s="440"/>
      <c r="Z99" s="440"/>
      <c r="AA99" s="440"/>
      <c r="AB99" s="440"/>
      <c r="AC99" s="440"/>
      <c r="AD99" s="440"/>
      <c r="AE99" s="440"/>
      <c r="AF99" s="440"/>
      <c r="AG99" s="440"/>
      <c r="AH99" s="440"/>
      <c r="AI99" s="440"/>
      <c r="AJ99" s="440"/>
      <c r="AK99" s="440"/>
      <c r="AL99" s="440"/>
      <c r="AM99" s="440"/>
      <c r="AN99" s="440"/>
      <c r="AO99" s="440"/>
      <c r="AP99" s="440"/>
      <c r="AQ99" s="440"/>
      <c r="AR99" s="440"/>
      <c r="AS99" s="440"/>
      <c r="AT99" s="440"/>
      <c r="AU99" s="440"/>
      <c r="AV99" s="440"/>
      <c r="AW99" s="440"/>
      <c r="AX99" s="440"/>
    </row>
    <row r="100" spans="1:50" ht="21" customHeight="1">
      <c r="A100" s="887"/>
      <c r="B100" s="981"/>
      <c r="C100" s="919"/>
      <c r="D100" s="105" t="s">
        <v>447</v>
      </c>
      <c r="E100" s="311"/>
      <c r="F100" s="324"/>
      <c r="G100" s="311"/>
      <c r="H100" s="311"/>
      <c r="I100" s="311"/>
      <c r="J100" s="812"/>
      <c r="K100" s="977"/>
      <c r="L100" s="987"/>
    </row>
    <row r="101" spans="1:50" ht="21" customHeight="1">
      <c r="A101" s="887"/>
      <c r="B101" s="981"/>
      <c r="C101" s="919"/>
      <c r="D101" s="105" t="s">
        <v>448</v>
      </c>
      <c r="E101" s="311"/>
      <c r="F101" s="324"/>
      <c r="G101" s="311"/>
      <c r="H101" s="311"/>
      <c r="I101" s="311"/>
      <c r="J101" s="812"/>
      <c r="K101" s="977"/>
      <c r="L101" s="987"/>
    </row>
    <row r="102" spans="1:50" ht="21" customHeight="1">
      <c r="A102" s="887"/>
      <c r="B102" s="981"/>
      <c r="C102" s="919"/>
      <c r="D102" s="105" t="s">
        <v>449</v>
      </c>
      <c r="E102" s="311"/>
      <c r="F102" s="324"/>
      <c r="G102" s="311"/>
      <c r="H102" s="311"/>
      <c r="I102" s="311"/>
      <c r="J102" s="812"/>
      <c r="K102" s="977"/>
      <c r="L102" s="987"/>
    </row>
    <row r="103" spans="1:50" ht="21" customHeight="1">
      <c r="A103" s="887"/>
      <c r="B103" s="981"/>
      <c r="C103" s="919"/>
      <c r="D103" s="105" t="s">
        <v>450</v>
      </c>
      <c r="E103" s="311"/>
      <c r="F103" s="324"/>
      <c r="G103" s="311"/>
      <c r="H103" s="311"/>
      <c r="I103" s="311"/>
      <c r="J103" s="812"/>
      <c r="K103" s="977"/>
      <c r="L103" s="987"/>
    </row>
    <row r="104" spans="1:50" ht="21" customHeight="1">
      <c r="A104" s="887"/>
      <c r="B104" s="981"/>
      <c r="C104" s="919"/>
      <c r="D104" s="105" t="s">
        <v>451</v>
      </c>
      <c r="E104" s="311"/>
      <c r="F104" s="324"/>
      <c r="G104" s="311"/>
      <c r="H104" s="311"/>
      <c r="I104" s="311"/>
      <c r="J104" s="812"/>
      <c r="K104" s="977"/>
      <c r="L104" s="987"/>
    </row>
    <row r="105" spans="1:50" ht="21" customHeight="1">
      <c r="A105" s="887"/>
      <c r="B105" s="981"/>
      <c r="C105" s="919"/>
      <c r="D105" s="105" t="s">
        <v>452</v>
      </c>
      <c r="E105" s="311"/>
      <c r="F105" s="324"/>
      <c r="G105" s="311"/>
      <c r="H105" s="311"/>
      <c r="I105" s="311"/>
      <c r="J105" s="812"/>
      <c r="K105" s="977"/>
      <c r="L105" s="987"/>
    </row>
    <row r="106" spans="1:50" ht="21" customHeight="1">
      <c r="A106" s="887"/>
      <c r="B106" s="981"/>
      <c r="C106" s="919"/>
      <c r="D106" s="105" t="s">
        <v>884</v>
      </c>
      <c r="E106" s="311"/>
      <c r="F106" s="324"/>
      <c r="G106" s="311"/>
      <c r="H106" s="311"/>
      <c r="I106" s="311"/>
      <c r="J106" s="812"/>
      <c r="K106" s="977"/>
      <c r="L106" s="987"/>
    </row>
    <row r="107" spans="1:50" s="310" customFormat="1" ht="21" customHeight="1">
      <c r="A107" s="887"/>
      <c r="B107" s="981"/>
      <c r="C107" s="919" t="s">
        <v>1288</v>
      </c>
      <c r="D107" s="105" t="s">
        <v>1289</v>
      </c>
      <c r="E107" s="311"/>
      <c r="F107" s="324">
        <v>3</v>
      </c>
      <c r="G107" s="311">
        <v>2</v>
      </c>
      <c r="H107" s="311">
        <v>3</v>
      </c>
      <c r="I107" s="311"/>
      <c r="J107" s="812"/>
      <c r="K107" s="821"/>
      <c r="L107" s="987"/>
      <c r="M107" s="440"/>
      <c r="N107" s="440"/>
      <c r="O107" s="440"/>
      <c r="P107" s="440"/>
      <c r="Q107" s="440"/>
      <c r="R107" s="440"/>
      <c r="S107" s="440"/>
      <c r="T107" s="440"/>
      <c r="U107" s="440"/>
      <c r="V107" s="440"/>
      <c r="W107" s="440"/>
      <c r="X107" s="440"/>
      <c r="Y107" s="440"/>
      <c r="Z107" s="440"/>
      <c r="AA107" s="440"/>
      <c r="AB107" s="440"/>
      <c r="AC107" s="440"/>
      <c r="AD107" s="440"/>
      <c r="AE107" s="440"/>
      <c r="AF107" s="440"/>
      <c r="AG107" s="440"/>
      <c r="AH107" s="440"/>
      <c r="AI107" s="440"/>
      <c r="AJ107" s="440"/>
      <c r="AK107" s="440"/>
      <c r="AL107" s="440"/>
      <c r="AM107" s="440"/>
      <c r="AN107" s="440"/>
      <c r="AO107" s="440"/>
      <c r="AP107" s="440"/>
      <c r="AQ107" s="440"/>
      <c r="AR107" s="440"/>
      <c r="AS107" s="440"/>
      <c r="AT107" s="440"/>
      <c r="AU107" s="440"/>
      <c r="AV107" s="440"/>
      <c r="AW107" s="440"/>
      <c r="AX107" s="440"/>
    </row>
    <row r="108" spans="1:50" s="310" customFormat="1" ht="21" customHeight="1">
      <c r="A108" s="887"/>
      <c r="B108" s="981"/>
      <c r="C108" s="919"/>
      <c r="D108" s="105" t="s">
        <v>1290</v>
      </c>
      <c r="E108" s="311"/>
      <c r="F108" s="324"/>
      <c r="G108" s="311"/>
      <c r="H108" s="311"/>
      <c r="I108" s="311"/>
      <c r="J108" s="812"/>
      <c r="K108" s="821"/>
      <c r="L108" s="987"/>
      <c r="M108" s="440"/>
      <c r="N108" s="440"/>
      <c r="O108" s="440"/>
      <c r="P108" s="440"/>
      <c r="Q108" s="440"/>
      <c r="R108" s="440"/>
      <c r="S108" s="440"/>
      <c r="T108" s="440"/>
      <c r="U108" s="440"/>
      <c r="V108" s="440"/>
      <c r="W108" s="440"/>
      <c r="X108" s="440"/>
      <c r="Y108" s="440"/>
      <c r="Z108" s="440"/>
      <c r="AA108" s="440"/>
      <c r="AB108" s="440"/>
      <c r="AC108" s="440"/>
      <c r="AD108" s="440"/>
      <c r="AE108" s="440"/>
      <c r="AF108" s="440"/>
      <c r="AG108" s="440"/>
      <c r="AH108" s="440"/>
      <c r="AI108" s="440"/>
      <c r="AJ108" s="440"/>
      <c r="AK108" s="440"/>
      <c r="AL108" s="440"/>
      <c r="AM108" s="440"/>
      <c r="AN108" s="440"/>
      <c r="AO108" s="440"/>
      <c r="AP108" s="440"/>
      <c r="AQ108" s="440"/>
      <c r="AR108" s="440"/>
      <c r="AS108" s="440"/>
      <c r="AT108" s="440"/>
      <c r="AU108" s="440"/>
      <c r="AV108" s="440"/>
      <c r="AW108" s="440"/>
      <c r="AX108" s="440"/>
    </row>
    <row r="109" spans="1:50" ht="21" customHeight="1">
      <c r="A109" s="887"/>
      <c r="B109" s="981"/>
      <c r="C109" s="919" t="s">
        <v>161</v>
      </c>
      <c r="D109" s="105" t="s">
        <v>453</v>
      </c>
      <c r="E109" s="311"/>
      <c r="F109" s="324"/>
      <c r="G109" s="311"/>
      <c r="H109" s="311"/>
      <c r="I109" s="311"/>
      <c r="J109" s="812"/>
      <c r="K109" s="977">
        <f>SUM(E109:J112)</f>
        <v>0</v>
      </c>
      <c r="L109" s="987"/>
    </row>
    <row r="110" spans="1:50" ht="21" customHeight="1">
      <c r="A110" s="887"/>
      <c r="B110" s="981"/>
      <c r="C110" s="919"/>
      <c r="D110" s="105" t="s">
        <v>454</v>
      </c>
      <c r="E110" s="311"/>
      <c r="F110" s="324"/>
      <c r="G110" s="311"/>
      <c r="H110" s="311"/>
      <c r="I110" s="311"/>
      <c r="J110" s="812"/>
      <c r="K110" s="977"/>
      <c r="L110" s="987"/>
    </row>
    <row r="111" spans="1:50" ht="21" customHeight="1">
      <c r="A111" s="887"/>
      <c r="B111" s="981"/>
      <c r="C111" s="919"/>
      <c r="D111" s="105" t="s">
        <v>455</v>
      </c>
      <c r="E111" s="311"/>
      <c r="F111" s="324"/>
      <c r="G111" s="311"/>
      <c r="H111" s="311"/>
      <c r="I111" s="311"/>
      <c r="J111" s="812"/>
      <c r="K111" s="977"/>
      <c r="L111" s="987"/>
    </row>
    <row r="112" spans="1:50" ht="21" customHeight="1">
      <c r="A112" s="887"/>
      <c r="B112" s="981"/>
      <c r="C112" s="919"/>
      <c r="D112" s="105" t="s">
        <v>456</v>
      </c>
      <c r="E112" s="311"/>
      <c r="F112" s="324"/>
      <c r="G112" s="311"/>
      <c r="H112" s="311"/>
      <c r="I112" s="311"/>
      <c r="J112" s="812"/>
      <c r="K112" s="977"/>
      <c r="L112" s="987"/>
    </row>
    <row r="113" spans="1:50" ht="21" customHeight="1">
      <c r="A113" s="887"/>
      <c r="B113" s="981"/>
      <c r="C113" s="919" t="s">
        <v>104</v>
      </c>
      <c r="D113" s="105" t="s">
        <v>457</v>
      </c>
      <c r="E113" s="311"/>
      <c r="F113" s="324"/>
      <c r="G113" s="311"/>
      <c r="H113" s="354">
        <v>9</v>
      </c>
      <c r="I113" s="311"/>
      <c r="J113" s="812"/>
      <c r="K113" s="977">
        <f>SUM(E113:J134)</f>
        <v>40</v>
      </c>
      <c r="L113" s="987"/>
    </row>
    <row r="114" spans="1:50" ht="21" customHeight="1">
      <c r="A114" s="887"/>
      <c r="B114" s="981"/>
      <c r="C114" s="919"/>
      <c r="D114" s="105" t="s">
        <v>458</v>
      </c>
      <c r="E114" s="311"/>
      <c r="F114" s="324"/>
      <c r="G114" s="311">
        <v>1</v>
      </c>
      <c r="H114" s="311"/>
      <c r="I114" s="311"/>
      <c r="J114" s="812"/>
      <c r="K114" s="977"/>
      <c r="L114" s="987"/>
    </row>
    <row r="115" spans="1:50" s="310" customFormat="1" ht="21" customHeight="1">
      <c r="A115" s="887"/>
      <c r="B115" s="981"/>
      <c r="C115" s="919"/>
      <c r="D115" s="105" t="s">
        <v>948</v>
      </c>
      <c r="E115" s="311"/>
      <c r="F115" s="324"/>
      <c r="G115" s="311"/>
      <c r="H115" s="311"/>
      <c r="I115" s="311"/>
      <c r="J115" s="812"/>
      <c r="K115" s="977"/>
      <c r="L115" s="987"/>
      <c r="M115" s="440"/>
      <c r="N115" s="440"/>
      <c r="O115" s="440"/>
      <c r="P115" s="440"/>
      <c r="Q115" s="440"/>
      <c r="R115" s="440"/>
      <c r="S115" s="440"/>
      <c r="T115" s="440"/>
      <c r="U115" s="440"/>
      <c r="V115" s="440"/>
      <c r="W115" s="440"/>
      <c r="X115" s="440"/>
      <c r="Y115" s="440"/>
      <c r="Z115" s="440"/>
      <c r="AA115" s="440"/>
      <c r="AB115" s="440"/>
      <c r="AC115" s="440"/>
      <c r="AD115" s="440"/>
      <c r="AE115" s="440"/>
      <c r="AF115" s="440"/>
      <c r="AG115" s="440"/>
      <c r="AH115" s="440"/>
      <c r="AI115" s="440"/>
      <c r="AJ115" s="440"/>
      <c r="AK115" s="440"/>
      <c r="AL115" s="440"/>
      <c r="AM115" s="440"/>
      <c r="AN115" s="440"/>
      <c r="AO115" s="440"/>
      <c r="AP115" s="440"/>
      <c r="AQ115" s="440"/>
      <c r="AR115" s="440"/>
      <c r="AS115" s="440"/>
      <c r="AT115" s="440"/>
      <c r="AU115" s="440"/>
      <c r="AV115" s="440"/>
      <c r="AW115" s="440"/>
      <c r="AX115" s="440"/>
    </row>
    <row r="116" spans="1:50" ht="21" customHeight="1">
      <c r="A116" s="887"/>
      <c r="B116" s="981"/>
      <c r="C116" s="919"/>
      <c r="D116" s="105" t="s">
        <v>986</v>
      </c>
      <c r="E116" s="311"/>
      <c r="F116" s="324"/>
      <c r="G116" s="311"/>
      <c r="H116" s="311"/>
      <c r="I116" s="311"/>
      <c r="J116" s="812"/>
      <c r="K116" s="977"/>
      <c r="L116" s="987"/>
    </row>
    <row r="117" spans="1:50" ht="21" customHeight="1">
      <c r="A117" s="887"/>
      <c r="B117" s="981"/>
      <c r="C117" s="919"/>
      <c r="D117" s="105" t="s">
        <v>781</v>
      </c>
      <c r="E117" s="311"/>
      <c r="F117" s="324"/>
      <c r="G117" s="311"/>
      <c r="H117" s="311"/>
      <c r="I117" s="311"/>
      <c r="J117" s="812"/>
      <c r="K117" s="977"/>
      <c r="L117" s="987"/>
    </row>
    <row r="118" spans="1:50" s="310" customFormat="1" ht="21" customHeight="1">
      <c r="A118" s="887"/>
      <c r="B118" s="981"/>
      <c r="C118" s="919"/>
      <c r="D118" s="105" t="s">
        <v>1116</v>
      </c>
      <c r="E118" s="311"/>
      <c r="F118" s="324">
        <v>4</v>
      </c>
      <c r="G118" s="311"/>
      <c r="H118" s="311"/>
      <c r="I118" s="311"/>
      <c r="J118" s="812"/>
      <c r="K118" s="977"/>
      <c r="L118" s="987"/>
      <c r="M118" s="440"/>
      <c r="N118" s="440"/>
      <c r="O118" s="440"/>
      <c r="P118" s="440"/>
      <c r="Q118" s="440"/>
      <c r="R118" s="440"/>
      <c r="S118" s="440"/>
      <c r="T118" s="440"/>
      <c r="U118" s="440"/>
      <c r="V118" s="440"/>
      <c r="W118" s="440"/>
      <c r="X118" s="440"/>
      <c r="Y118" s="440"/>
      <c r="Z118" s="440"/>
      <c r="AA118" s="440"/>
      <c r="AB118" s="440"/>
      <c r="AC118" s="440"/>
      <c r="AD118" s="440"/>
      <c r="AE118" s="440"/>
      <c r="AF118" s="440"/>
      <c r="AG118" s="440"/>
      <c r="AH118" s="440"/>
      <c r="AI118" s="440"/>
      <c r="AJ118" s="440"/>
      <c r="AK118" s="440"/>
      <c r="AL118" s="440"/>
      <c r="AM118" s="440"/>
      <c r="AN118" s="440"/>
      <c r="AO118" s="440"/>
      <c r="AP118" s="440"/>
      <c r="AQ118" s="440"/>
      <c r="AR118" s="440"/>
      <c r="AS118" s="440"/>
      <c r="AT118" s="440"/>
      <c r="AU118" s="440"/>
      <c r="AV118" s="440"/>
      <c r="AW118" s="440"/>
      <c r="AX118" s="440"/>
    </row>
    <row r="119" spans="1:50" s="310" customFormat="1" ht="21" customHeight="1">
      <c r="A119" s="887"/>
      <c r="B119" s="981"/>
      <c r="C119" s="919"/>
      <c r="D119" s="105" t="s">
        <v>1124</v>
      </c>
      <c r="E119" s="311"/>
      <c r="F119" s="324"/>
      <c r="G119" s="311"/>
      <c r="H119" s="311"/>
      <c r="I119" s="311"/>
      <c r="J119" s="812"/>
      <c r="K119" s="977"/>
      <c r="L119" s="987"/>
      <c r="M119" s="440"/>
      <c r="N119" s="440"/>
      <c r="O119" s="440"/>
      <c r="P119" s="440"/>
      <c r="Q119" s="440"/>
      <c r="R119" s="440"/>
      <c r="S119" s="440"/>
      <c r="T119" s="440"/>
      <c r="U119" s="440"/>
      <c r="V119" s="440"/>
      <c r="W119" s="440"/>
      <c r="X119" s="440"/>
      <c r="Y119" s="440"/>
      <c r="Z119" s="440"/>
      <c r="AA119" s="440"/>
      <c r="AB119" s="440"/>
      <c r="AC119" s="440"/>
      <c r="AD119" s="440"/>
      <c r="AE119" s="440"/>
      <c r="AF119" s="440"/>
      <c r="AG119" s="440"/>
      <c r="AH119" s="440"/>
      <c r="AI119" s="440"/>
      <c r="AJ119" s="440"/>
      <c r="AK119" s="440"/>
      <c r="AL119" s="440"/>
      <c r="AM119" s="440"/>
      <c r="AN119" s="440"/>
      <c r="AO119" s="440"/>
      <c r="AP119" s="440"/>
      <c r="AQ119" s="440"/>
      <c r="AR119" s="440"/>
      <c r="AS119" s="440"/>
      <c r="AT119" s="440"/>
      <c r="AU119" s="440"/>
      <c r="AV119" s="440"/>
      <c r="AW119" s="440"/>
      <c r="AX119" s="440"/>
    </row>
    <row r="120" spans="1:50" s="310" customFormat="1" ht="21" customHeight="1">
      <c r="A120" s="887"/>
      <c r="B120" s="981"/>
      <c r="C120" s="919"/>
      <c r="D120" s="105" t="s">
        <v>460</v>
      </c>
      <c r="E120" s="311"/>
      <c r="F120" s="324"/>
      <c r="G120" s="311">
        <v>4</v>
      </c>
      <c r="H120" s="311"/>
      <c r="I120" s="311"/>
      <c r="J120" s="812"/>
      <c r="K120" s="977"/>
      <c r="L120" s="987"/>
      <c r="M120" s="440"/>
      <c r="N120" s="440"/>
      <c r="O120" s="440"/>
      <c r="P120" s="440"/>
      <c r="Q120" s="440"/>
      <c r="R120" s="440"/>
      <c r="S120" s="440"/>
      <c r="T120" s="440"/>
      <c r="U120" s="440"/>
      <c r="V120" s="440"/>
      <c r="W120" s="440"/>
      <c r="X120" s="440"/>
      <c r="Y120" s="440"/>
      <c r="Z120" s="440"/>
      <c r="AA120" s="440"/>
      <c r="AB120" s="440"/>
      <c r="AC120" s="440"/>
      <c r="AD120" s="440"/>
      <c r="AE120" s="440"/>
      <c r="AF120" s="440"/>
      <c r="AG120" s="440"/>
      <c r="AH120" s="440"/>
      <c r="AI120" s="440"/>
      <c r="AJ120" s="440"/>
      <c r="AK120" s="440"/>
      <c r="AL120" s="440"/>
      <c r="AM120" s="440"/>
      <c r="AN120" s="440"/>
      <c r="AO120" s="440"/>
      <c r="AP120" s="440"/>
      <c r="AQ120" s="440"/>
      <c r="AR120" s="440"/>
      <c r="AS120" s="440"/>
      <c r="AT120" s="440"/>
      <c r="AU120" s="440"/>
      <c r="AV120" s="440"/>
      <c r="AW120" s="440"/>
      <c r="AX120" s="440"/>
    </row>
    <row r="121" spans="1:50" s="310" customFormat="1" ht="21" customHeight="1">
      <c r="A121" s="887"/>
      <c r="B121" s="981"/>
      <c r="C121" s="919"/>
      <c r="D121" s="105" t="s">
        <v>459</v>
      </c>
      <c r="E121" s="311"/>
      <c r="F121" s="324"/>
      <c r="G121" s="311"/>
      <c r="H121" s="311"/>
      <c r="I121" s="311"/>
      <c r="J121" s="812"/>
      <c r="K121" s="977"/>
      <c r="L121" s="987"/>
      <c r="M121" s="440"/>
      <c r="N121" s="440"/>
      <c r="O121" s="440"/>
      <c r="P121" s="440"/>
      <c r="Q121" s="440"/>
      <c r="R121" s="440"/>
      <c r="S121" s="440"/>
      <c r="T121" s="440"/>
      <c r="U121" s="440"/>
      <c r="V121" s="440"/>
      <c r="W121" s="440"/>
      <c r="X121" s="440"/>
      <c r="Y121" s="440"/>
      <c r="Z121" s="440"/>
      <c r="AA121" s="440"/>
      <c r="AB121" s="440"/>
      <c r="AC121" s="440"/>
      <c r="AD121" s="440"/>
      <c r="AE121" s="440"/>
      <c r="AF121" s="440"/>
      <c r="AG121" s="440"/>
      <c r="AH121" s="440"/>
      <c r="AI121" s="440"/>
      <c r="AJ121" s="440"/>
      <c r="AK121" s="440"/>
      <c r="AL121" s="440"/>
      <c r="AM121" s="440"/>
      <c r="AN121" s="440"/>
      <c r="AO121" s="440"/>
      <c r="AP121" s="440"/>
      <c r="AQ121" s="440"/>
      <c r="AR121" s="440"/>
      <c r="AS121" s="440"/>
      <c r="AT121" s="440"/>
      <c r="AU121" s="440"/>
      <c r="AV121" s="440"/>
      <c r="AW121" s="440"/>
      <c r="AX121" s="440"/>
    </row>
    <row r="122" spans="1:50" s="310" customFormat="1" ht="21" customHeight="1">
      <c r="A122" s="887"/>
      <c r="B122" s="981"/>
      <c r="C122" s="919"/>
      <c r="D122" s="105" t="s">
        <v>1115</v>
      </c>
      <c r="E122" s="311"/>
      <c r="F122" s="324">
        <v>3</v>
      </c>
      <c r="G122" s="311"/>
      <c r="H122" s="311"/>
      <c r="I122" s="311"/>
      <c r="J122" s="812"/>
      <c r="K122" s="977"/>
      <c r="L122" s="987"/>
      <c r="M122" s="440"/>
      <c r="N122" s="440"/>
      <c r="O122" s="440"/>
      <c r="P122" s="440"/>
      <c r="Q122" s="440"/>
      <c r="R122" s="440"/>
      <c r="S122" s="440"/>
      <c r="T122" s="440"/>
      <c r="U122" s="440"/>
      <c r="V122" s="440"/>
      <c r="W122" s="440"/>
      <c r="X122" s="440"/>
      <c r="Y122" s="440"/>
      <c r="Z122" s="440"/>
      <c r="AA122" s="440"/>
      <c r="AB122" s="440"/>
      <c r="AC122" s="440"/>
      <c r="AD122" s="440"/>
      <c r="AE122" s="440"/>
      <c r="AF122" s="440"/>
      <c r="AG122" s="440"/>
      <c r="AH122" s="440"/>
      <c r="AI122" s="440"/>
      <c r="AJ122" s="440"/>
      <c r="AK122" s="440"/>
      <c r="AL122" s="440"/>
      <c r="AM122" s="440"/>
      <c r="AN122" s="440"/>
      <c r="AO122" s="440"/>
      <c r="AP122" s="440"/>
      <c r="AQ122" s="440"/>
      <c r="AR122" s="440"/>
      <c r="AS122" s="440"/>
      <c r="AT122" s="440"/>
      <c r="AU122" s="440"/>
      <c r="AV122" s="440"/>
      <c r="AW122" s="440"/>
      <c r="AX122" s="440"/>
    </row>
    <row r="123" spans="1:50" ht="21" customHeight="1">
      <c r="A123" s="887"/>
      <c r="B123" s="981"/>
      <c r="C123" s="919"/>
      <c r="D123" s="105" t="s">
        <v>463</v>
      </c>
      <c r="E123" s="311"/>
      <c r="F123" s="324"/>
      <c r="G123" s="311"/>
      <c r="H123" s="311"/>
      <c r="I123" s="311"/>
      <c r="J123" s="812"/>
      <c r="K123" s="977"/>
      <c r="L123" s="987"/>
    </row>
    <row r="124" spans="1:50" ht="21" customHeight="1">
      <c r="A124" s="887"/>
      <c r="B124" s="981"/>
      <c r="C124" s="919"/>
      <c r="D124" s="105" t="s">
        <v>462</v>
      </c>
      <c r="E124" s="311"/>
      <c r="F124" s="324"/>
      <c r="G124" s="311"/>
      <c r="H124" s="311"/>
      <c r="I124" s="311"/>
      <c r="J124" s="812"/>
      <c r="K124" s="977"/>
      <c r="L124" s="987"/>
    </row>
    <row r="125" spans="1:50" ht="21" customHeight="1">
      <c r="A125" s="887"/>
      <c r="B125" s="981"/>
      <c r="C125" s="919"/>
      <c r="D125" s="105" t="s">
        <v>461</v>
      </c>
      <c r="E125" s="311"/>
      <c r="F125" s="324"/>
      <c r="G125" s="311"/>
      <c r="H125" s="311"/>
      <c r="I125" s="311"/>
      <c r="J125" s="812"/>
      <c r="K125" s="977"/>
      <c r="L125" s="987"/>
    </row>
    <row r="126" spans="1:50" ht="21" customHeight="1">
      <c r="A126" s="887"/>
      <c r="B126" s="981"/>
      <c r="C126" s="919"/>
      <c r="D126" s="105" t="s">
        <v>958</v>
      </c>
      <c r="E126" s="311"/>
      <c r="F126" s="324"/>
      <c r="G126" s="311"/>
      <c r="H126" s="311"/>
      <c r="I126" s="311"/>
      <c r="J126" s="812"/>
      <c r="K126" s="977"/>
      <c r="L126" s="987"/>
    </row>
    <row r="127" spans="1:50" s="310" customFormat="1" ht="21" customHeight="1">
      <c r="A127" s="887"/>
      <c r="B127" s="981"/>
      <c r="C127" s="919"/>
      <c r="D127" s="105" t="s">
        <v>864</v>
      </c>
      <c r="E127" s="311"/>
      <c r="F127" s="324"/>
      <c r="G127" s="311"/>
      <c r="H127" s="311"/>
      <c r="I127" s="311"/>
      <c r="J127" s="812"/>
      <c r="K127" s="977"/>
      <c r="L127" s="987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0"/>
      <c r="AA127" s="440"/>
      <c r="AB127" s="440"/>
      <c r="AC127" s="440"/>
      <c r="AD127" s="440"/>
      <c r="AE127" s="440"/>
      <c r="AF127" s="440"/>
      <c r="AG127" s="440"/>
      <c r="AH127" s="440"/>
      <c r="AI127" s="440"/>
      <c r="AJ127" s="440"/>
      <c r="AK127" s="440"/>
      <c r="AL127" s="440"/>
      <c r="AM127" s="440"/>
      <c r="AN127" s="440"/>
      <c r="AO127" s="440"/>
      <c r="AP127" s="440"/>
      <c r="AQ127" s="440"/>
      <c r="AR127" s="440"/>
      <c r="AS127" s="440"/>
      <c r="AT127" s="440"/>
      <c r="AU127" s="440"/>
      <c r="AV127" s="440"/>
      <c r="AW127" s="440"/>
      <c r="AX127" s="440"/>
    </row>
    <row r="128" spans="1:50" ht="21" customHeight="1">
      <c r="A128" s="887"/>
      <c r="B128" s="981"/>
      <c r="C128" s="919"/>
      <c r="D128" s="105" t="s">
        <v>465</v>
      </c>
      <c r="E128" s="311"/>
      <c r="F128" s="324"/>
      <c r="G128" s="311"/>
      <c r="H128" s="311"/>
      <c r="I128" s="311"/>
      <c r="J128" s="812"/>
      <c r="K128" s="977"/>
      <c r="L128" s="987"/>
    </row>
    <row r="129" spans="1:50" ht="21" customHeight="1">
      <c r="A129" s="887"/>
      <c r="B129" s="981"/>
      <c r="C129" s="919"/>
      <c r="D129" s="105" t="s">
        <v>466</v>
      </c>
      <c r="E129" s="311"/>
      <c r="F129" s="324"/>
      <c r="G129" s="311"/>
      <c r="H129" s="311"/>
      <c r="I129" s="311"/>
      <c r="J129" s="812"/>
      <c r="K129" s="977"/>
      <c r="L129" s="987"/>
    </row>
    <row r="130" spans="1:50" s="310" customFormat="1" ht="21" customHeight="1">
      <c r="A130" s="887"/>
      <c r="B130" s="981"/>
      <c r="C130" s="919"/>
      <c r="D130" s="105" t="s">
        <v>1110</v>
      </c>
      <c r="E130" s="311"/>
      <c r="F130" s="324">
        <v>2</v>
      </c>
      <c r="G130" s="311"/>
      <c r="H130" s="311"/>
      <c r="I130" s="311"/>
      <c r="J130" s="812"/>
      <c r="K130" s="977"/>
      <c r="L130" s="987"/>
      <c r="M130" s="440"/>
      <c r="N130" s="440"/>
      <c r="O130" s="440"/>
      <c r="P130" s="440"/>
      <c r="Q130" s="440"/>
      <c r="R130" s="440"/>
      <c r="S130" s="440"/>
      <c r="T130" s="440"/>
      <c r="U130" s="440"/>
      <c r="V130" s="440"/>
      <c r="W130" s="440"/>
      <c r="X130" s="440"/>
      <c r="Y130" s="440"/>
      <c r="Z130" s="440"/>
      <c r="AA130" s="440"/>
      <c r="AB130" s="440"/>
      <c r="AC130" s="440"/>
      <c r="AD130" s="440"/>
      <c r="AE130" s="440"/>
      <c r="AF130" s="440"/>
      <c r="AG130" s="440"/>
      <c r="AH130" s="440"/>
      <c r="AI130" s="440"/>
      <c r="AJ130" s="440"/>
      <c r="AK130" s="440"/>
      <c r="AL130" s="440"/>
      <c r="AM130" s="440"/>
      <c r="AN130" s="440"/>
      <c r="AO130" s="440"/>
      <c r="AP130" s="440"/>
      <c r="AQ130" s="440"/>
      <c r="AR130" s="440"/>
      <c r="AS130" s="440"/>
      <c r="AT130" s="440"/>
      <c r="AU130" s="440"/>
      <c r="AV130" s="440"/>
      <c r="AW130" s="440"/>
      <c r="AX130" s="440"/>
    </row>
    <row r="131" spans="1:50" s="310" customFormat="1" ht="21" customHeight="1">
      <c r="A131" s="887"/>
      <c r="B131" s="981"/>
      <c r="C131" s="919"/>
      <c r="D131" s="105" t="s">
        <v>799</v>
      </c>
      <c r="E131" s="311"/>
      <c r="F131" s="324"/>
      <c r="G131" s="311"/>
      <c r="H131" s="311"/>
      <c r="I131" s="311"/>
      <c r="J131" s="812"/>
      <c r="K131" s="977"/>
      <c r="L131" s="987"/>
      <c r="M131" s="440"/>
      <c r="N131" s="440"/>
      <c r="O131" s="440"/>
      <c r="P131" s="440"/>
      <c r="Q131" s="440"/>
      <c r="R131" s="440"/>
      <c r="S131" s="440"/>
      <c r="T131" s="440"/>
      <c r="U131" s="440"/>
      <c r="V131" s="440"/>
      <c r="W131" s="440"/>
      <c r="X131" s="440"/>
      <c r="Y131" s="440"/>
      <c r="Z131" s="440"/>
      <c r="AA131" s="440"/>
      <c r="AB131" s="440"/>
      <c r="AC131" s="440"/>
      <c r="AD131" s="440"/>
      <c r="AE131" s="440"/>
      <c r="AF131" s="440"/>
      <c r="AG131" s="440"/>
      <c r="AH131" s="440"/>
      <c r="AI131" s="440"/>
      <c r="AJ131" s="440"/>
      <c r="AK131" s="440"/>
      <c r="AL131" s="440"/>
      <c r="AM131" s="440"/>
      <c r="AN131" s="440"/>
      <c r="AO131" s="440"/>
      <c r="AP131" s="440"/>
      <c r="AQ131" s="440"/>
      <c r="AR131" s="440"/>
      <c r="AS131" s="440"/>
      <c r="AT131" s="440"/>
      <c r="AU131" s="440"/>
      <c r="AV131" s="440"/>
      <c r="AW131" s="440"/>
      <c r="AX131" s="440"/>
    </row>
    <row r="132" spans="1:50" ht="21" customHeight="1">
      <c r="A132" s="887"/>
      <c r="B132" s="981"/>
      <c r="C132" s="919"/>
      <c r="D132" s="105" t="s">
        <v>585</v>
      </c>
      <c r="E132" s="311"/>
      <c r="F132" s="324">
        <v>6</v>
      </c>
      <c r="G132" s="311"/>
      <c r="H132" s="311"/>
      <c r="I132" s="311"/>
      <c r="J132" s="812"/>
      <c r="K132" s="977"/>
      <c r="L132" s="987"/>
    </row>
    <row r="133" spans="1:50" ht="21" customHeight="1">
      <c r="A133" s="887"/>
      <c r="B133" s="981"/>
      <c r="C133" s="919"/>
      <c r="D133" s="105" t="s">
        <v>583</v>
      </c>
      <c r="E133" s="311"/>
      <c r="F133" s="324"/>
      <c r="G133" s="311"/>
      <c r="H133" s="311"/>
      <c r="I133" s="311"/>
      <c r="J133" s="812"/>
      <c r="K133" s="977"/>
      <c r="L133" s="987"/>
    </row>
    <row r="134" spans="1:50" ht="21" customHeight="1">
      <c r="A134" s="887"/>
      <c r="B134" s="981"/>
      <c r="C134" s="919"/>
      <c r="D134" s="105" t="s">
        <v>584</v>
      </c>
      <c r="E134" s="311"/>
      <c r="F134" s="324">
        <v>1</v>
      </c>
      <c r="G134" s="311">
        <v>10</v>
      </c>
      <c r="H134" s="311"/>
      <c r="I134" s="311"/>
      <c r="J134" s="812"/>
      <c r="K134" s="977"/>
      <c r="L134" s="987"/>
    </row>
    <row r="135" spans="1:50" ht="21" customHeight="1">
      <c r="A135" s="887"/>
      <c r="B135" s="981"/>
      <c r="C135" s="242" t="s">
        <v>60</v>
      </c>
      <c r="D135" s="219" t="s">
        <v>1111</v>
      </c>
      <c r="E135" s="311"/>
      <c r="F135" s="324"/>
      <c r="G135" s="311"/>
      <c r="H135" s="311"/>
      <c r="I135" s="311"/>
      <c r="J135" s="812"/>
      <c r="K135" s="281">
        <f>SUM(E135:J135)</f>
        <v>0</v>
      </c>
      <c r="L135" s="988"/>
    </row>
    <row r="136" spans="1:50" ht="21" customHeight="1">
      <c r="A136" s="887"/>
      <c r="B136" s="983" t="s">
        <v>2</v>
      </c>
      <c r="C136" s="921" t="s">
        <v>110</v>
      </c>
      <c r="D136" s="173" t="s">
        <v>467</v>
      </c>
      <c r="E136" s="312"/>
      <c r="F136" s="312"/>
      <c r="G136" s="312"/>
      <c r="H136" s="353"/>
      <c r="I136" s="312"/>
      <c r="J136" s="810"/>
      <c r="K136" s="928">
        <f>SUM(E136:J143)</f>
        <v>5</v>
      </c>
      <c r="L136" s="974">
        <f>SUM(K136:K152)</f>
        <v>5</v>
      </c>
    </row>
    <row r="137" spans="1:50" s="310" customFormat="1" ht="21" customHeight="1">
      <c r="A137" s="887"/>
      <c r="B137" s="983"/>
      <c r="C137" s="921"/>
      <c r="D137" s="173" t="s">
        <v>836</v>
      </c>
      <c r="E137" s="312"/>
      <c r="F137" s="312"/>
      <c r="G137" s="312"/>
      <c r="H137" s="353"/>
      <c r="I137" s="312"/>
      <c r="J137" s="810"/>
      <c r="K137" s="928"/>
      <c r="L137" s="975"/>
      <c r="M137" s="440"/>
      <c r="N137" s="440"/>
      <c r="O137" s="440"/>
      <c r="P137" s="440"/>
      <c r="Q137" s="440"/>
      <c r="R137" s="440"/>
      <c r="S137" s="440"/>
      <c r="T137" s="440"/>
      <c r="U137" s="440"/>
      <c r="V137" s="440"/>
      <c r="W137" s="440"/>
      <c r="X137" s="440"/>
      <c r="Y137" s="440"/>
      <c r="Z137" s="440"/>
      <c r="AA137" s="440"/>
      <c r="AB137" s="440"/>
      <c r="AC137" s="440"/>
      <c r="AD137" s="440"/>
      <c r="AE137" s="440"/>
      <c r="AF137" s="440"/>
      <c r="AG137" s="440"/>
      <c r="AH137" s="440"/>
      <c r="AI137" s="440"/>
      <c r="AJ137" s="440"/>
      <c r="AK137" s="440"/>
      <c r="AL137" s="440"/>
      <c r="AM137" s="440"/>
      <c r="AN137" s="440"/>
      <c r="AO137" s="440"/>
      <c r="AP137" s="440"/>
      <c r="AQ137" s="440"/>
      <c r="AR137" s="440"/>
      <c r="AS137" s="440"/>
      <c r="AT137" s="440"/>
      <c r="AU137" s="440"/>
      <c r="AV137" s="440"/>
      <c r="AW137" s="440"/>
      <c r="AX137" s="440"/>
    </row>
    <row r="138" spans="1:50" ht="21" customHeight="1">
      <c r="A138" s="887"/>
      <c r="B138" s="983"/>
      <c r="C138" s="921"/>
      <c r="D138" s="173" t="s">
        <v>468</v>
      </c>
      <c r="E138" s="312"/>
      <c r="F138" s="312"/>
      <c r="G138" s="312"/>
      <c r="H138" s="312"/>
      <c r="I138" s="312"/>
      <c r="J138" s="810"/>
      <c r="K138" s="928"/>
      <c r="L138" s="975"/>
    </row>
    <row r="139" spans="1:50" ht="21" customHeight="1">
      <c r="A139" s="887"/>
      <c r="B139" s="983"/>
      <c r="C139" s="921"/>
      <c r="D139" s="173" t="s">
        <v>469</v>
      </c>
      <c r="E139" s="312"/>
      <c r="F139" s="312"/>
      <c r="G139" s="312"/>
      <c r="H139" s="312"/>
      <c r="I139" s="312"/>
      <c r="J139" s="810"/>
      <c r="K139" s="928"/>
      <c r="L139" s="975"/>
    </row>
    <row r="140" spans="1:50" ht="21" customHeight="1">
      <c r="A140" s="887"/>
      <c r="B140" s="983"/>
      <c r="C140" s="921"/>
      <c r="D140" s="173" t="s">
        <v>924</v>
      </c>
      <c r="E140" s="312"/>
      <c r="F140" s="312"/>
      <c r="G140" s="312"/>
      <c r="H140" s="312"/>
      <c r="I140" s="312"/>
      <c r="J140" s="810"/>
      <c r="K140" s="928"/>
      <c r="L140" s="975"/>
    </row>
    <row r="141" spans="1:50" ht="21" customHeight="1">
      <c r="A141" s="887"/>
      <c r="B141" s="983"/>
      <c r="C141" s="921"/>
      <c r="D141" s="173" t="s">
        <v>470</v>
      </c>
      <c r="E141" s="312"/>
      <c r="F141" s="312">
        <v>1</v>
      </c>
      <c r="G141" s="312">
        <v>3</v>
      </c>
      <c r="H141" s="312"/>
      <c r="I141" s="312"/>
      <c r="J141" s="810"/>
      <c r="K141" s="928"/>
      <c r="L141" s="975"/>
    </row>
    <row r="142" spans="1:50" ht="21" customHeight="1">
      <c r="A142" s="887"/>
      <c r="B142" s="983"/>
      <c r="C142" s="921"/>
      <c r="D142" s="173" t="s">
        <v>471</v>
      </c>
      <c r="E142" s="312"/>
      <c r="F142" s="312">
        <v>1</v>
      </c>
      <c r="G142" s="312"/>
      <c r="H142" s="312"/>
      <c r="I142" s="312"/>
      <c r="J142" s="810"/>
      <c r="K142" s="928"/>
      <c r="L142" s="975"/>
    </row>
    <row r="143" spans="1:50" ht="21" customHeight="1">
      <c r="A143" s="887"/>
      <c r="B143" s="983"/>
      <c r="C143" s="921"/>
      <c r="D143" s="173" t="s">
        <v>472</v>
      </c>
      <c r="E143" s="312"/>
      <c r="F143" s="312"/>
      <c r="G143" s="312"/>
      <c r="H143" s="312"/>
      <c r="I143" s="312"/>
      <c r="J143" s="810"/>
      <c r="K143" s="928"/>
      <c r="L143" s="975"/>
    </row>
    <row r="144" spans="1:50" ht="21" customHeight="1">
      <c r="A144" s="887"/>
      <c r="B144" s="983"/>
      <c r="C144" s="921" t="s">
        <v>24</v>
      </c>
      <c r="D144" s="173" t="s">
        <v>473</v>
      </c>
      <c r="E144" s="312"/>
      <c r="F144" s="312"/>
      <c r="G144" s="312"/>
      <c r="H144" s="383"/>
      <c r="I144" s="312"/>
      <c r="J144" s="810"/>
      <c r="K144" s="928">
        <f>SUM(E144:J152)</f>
        <v>0</v>
      </c>
      <c r="L144" s="975"/>
    </row>
    <row r="145" spans="1:50" ht="21" customHeight="1">
      <c r="A145" s="887"/>
      <c r="B145" s="983"/>
      <c r="C145" s="921"/>
      <c r="D145" s="173" t="s">
        <v>474</v>
      </c>
      <c r="E145" s="312"/>
      <c r="F145" s="312"/>
      <c r="G145" s="312"/>
      <c r="H145" s="312"/>
      <c r="I145" s="312"/>
      <c r="J145" s="810"/>
      <c r="K145" s="928"/>
      <c r="L145" s="975"/>
    </row>
    <row r="146" spans="1:50" ht="21" customHeight="1">
      <c r="A146" s="887"/>
      <c r="B146" s="983"/>
      <c r="C146" s="921"/>
      <c r="D146" s="173" t="s">
        <v>475</v>
      </c>
      <c r="E146" s="312"/>
      <c r="F146" s="312"/>
      <c r="G146" s="312"/>
      <c r="H146" s="312"/>
      <c r="I146" s="312"/>
      <c r="J146" s="810"/>
      <c r="K146" s="928"/>
      <c r="L146" s="975"/>
    </row>
    <row r="147" spans="1:50" ht="21" customHeight="1">
      <c r="A147" s="887"/>
      <c r="B147" s="983"/>
      <c r="C147" s="921"/>
      <c r="D147" s="173" t="s">
        <v>885</v>
      </c>
      <c r="E147" s="312"/>
      <c r="F147" s="312"/>
      <c r="G147" s="312"/>
      <c r="H147" s="312"/>
      <c r="I147" s="312"/>
      <c r="J147" s="810"/>
      <c r="K147" s="928"/>
      <c r="L147" s="975"/>
    </row>
    <row r="148" spans="1:50" s="310" customFormat="1" ht="21" customHeight="1">
      <c r="A148" s="887"/>
      <c r="B148" s="983"/>
      <c r="C148" s="921"/>
      <c r="D148" s="173" t="s">
        <v>837</v>
      </c>
      <c r="E148" s="312"/>
      <c r="F148" s="312"/>
      <c r="G148" s="312"/>
      <c r="H148" s="312"/>
      <c r="I148" s="312"/>
      <c r="J148" s="810"/>
      <c r="K148" s="928"/>
      <c r="L148" s="975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  <c r="AJ148" s="440"/>
      <c r="AK148" s="440"/>
      <c r="AL148" s="440"/>
      <c r="AM148" s="440"/>
      <c r="AN148" s="440"/>
      <c r="AO148" s="440"/>
      <c r="AP148" s="440"/>
      <c r="AQ148" s="440"/>
      <c r="AR148" s="440"/>
      <c r="AS148" s="440"/>
      <c r="AT148" s="440"/>
      <c r="AU148" s="440"/>
      <c r="AV148" s="440"/>
      <c r="AW148" s="440"/>
      <c r="AX148" s="440"/>
    </row>
    <row r="149" spans="1:50" ht="21" customHeight="1">
      <c r="A149" s="887"/>
      <c r="B149" s="983"/>
      <c r="C149" s="921"/>
      <c r="D149" s="173" t="s">
        <v>471</v>
      </c>
      <c r="E149" s="312"/>
      <c r="F149" s="312"/>
      <c r="G149" s="312"/>
      <c r="H149" s="312"/>
      <c r="I149" s="312"/>
      <c r="J149" s="810"/>
      <c r="K149" s="928"/>
      <c r="L149" s="975"/>
    </row>
    <row r="150" spans="1:50" ht="21" customHeight="1">
      <c r="A150" s="887"/>
      <c r="B150" s="983"/>
      <c r="C150" s="921"/>
      <c r="D150" s="173" t="s">
        <v>476</v>
      </c>
      <c r="E150" s="312"/>
      <c r="F150" s="312"/>
      <c r="G150" s="312"/>
      <c r="H150" s="312"/>
      <c r="I150" s="312"/>
      <c r="J150" s="810"/>
      <c r="K150" s="928"/>
      <c r="L150" s="975"/>
    </row>
    <row r="151" spans="1:50" ht="21" customHeight="1">
      <c r="A151" s="887"/>
      <c r="B151" s="983"/>
      <c r="C151" s="921"/>
      <c r="D151" s="173" t="s">
        <v>477</v>
      </c>
      <c r="E151" s="312"/>
      <c r="F151" s="312"/>
      <c r="G151" s="312"/>
      <c r="H151" s="312"/>
      <c r="I151" s="312"/>
      <c r="J151" s="810"/>
      <c r="K151" s="928"/>
      <c r="L151" s="975"/>
    </row>
    <row r="152" spans="1:50" ht="21" customHeight="1">
      <c r="A152" s="887"/>
      <c r="B152" s="983"/>
      <c r="C152" s="921"/>
      <c r="D152" s="173" t="s">
        <v>472</v>
      </c>
      <c r="E152" s="312"/>
      <c r="F152" s="312"/>
      <c r="G152" s="312"/>
      <c r="H152" s="312"/>
      <c r="I152" s="312"/>
      <c r="J152" s="810"/>
      <c r="K152" s="928"/>
      <c r="L152" s="976"/>
    </row>
    <row r="153" spans="1:50" ht="21" customHeight="1">
      <c r="A153" s="887"/>
      <c r="B153" s="979" t="s">
        <v>146</v>
      </c>
      <c r="C153" s="919" t="s">
        <v>33</v>
      </c>
      <c r="D153" s="105" t="s">
        <v>478</v>
      </c>
      <c r="E153" s="324"/>
      <c r="F153" s="324"/>
      <c r="G153" s="311">
        <v>1</v>
      </c>
      <c r="H153" s="354"/>
      <c r="I153" s="311"/>
      <c r="J153" s="812"/>
      <c r="K153" s="977">
        <f>SUM(E153:J158)</f>
        <v>1</v>
      </c>
      <c r="L153" s="971">
        <f>SUM(K153:K158)</f>
        <v>1</v>
      </c>
    </row>
    <row r="154" spans="1:50" s="310" customFormat="1" ht="21" customHeight="1">
      <c r="A154" s="887"/>
      <c r="B154" s="979"/>
      <c r="C154" s="919"/>
      <c r="D154" s="105" t="s">
        <v>1090</v>
      </c>
      <c r="E154" s="324"/>
      <c r="F154" s="324"/>
      <c r="G154" s="311"/>
      <c r="H154" s="354"/>
      <c r="I154" s="311"/>
      <c r="J154" s="812"/>
      <c r="K154" s="977"/>
      <c r="L154" s="972"/>
      <c r="M154" s="440"/>
      <c r="N154" s="440"/>
      <c r="O154" s="440"/>
      <c r="P154" s="440"/>
      <c r="Q154" s="440"/>
      <c r="R154" s="440"/>
      <c r="S154" s="440"/>
      <c r="T154" s="440"/>
      <c r="U154" s="440"/>
      <c r="V154" s="440"/>
      <c r="W154" s="440"/>
      <c r="X154" s="440"/>
      <c r="Y154" s="440"/>
      <c r="Z154" s="440"/>
      <c r="AA154" s="440"/>
      <c r="AB154" s="440"/>
      <c r="AC154" s="440"/>
      <c r="AD154" s="440"/>
      <c r="AE154" s="440"/>
      <c r="AF154" s="440"/>
      <c r="AG154" s="440"/>
      <c r="AH154" s="440"/>
      <c r="AI154" s="440"/>
      <c r="AJ154" s="440"/>
      <c r="AK154" s="440"/>
      <c r="AL154" s="440"/>
      <c r="AM154" s="440"/>
      <c r="AN154" s="440"/>
      <c r="AO154" s="440"/>
      <c r="AP154" s="440"/>
      <c r="AQ154" s="440"/>
      <c r="AR154" s="440"/>
      <c r="AS154" s="440"/>
      <c r="AT154" s="440"/>
      <c r="AU154" s="440"/>
      <c r="AV154" s="440"/>
      <c r="AW154" s="440"/>
      <c r="AX154" s="440"/>
    </row>
    <row r="155" spans="1:50" ht="21" customHeight="1">
      <c r="A155" s="887"/>
      <c r="B155" s="979"/>
      <c r="C155" s="919"/>
      <c r="D155" s="105" t="s">
        <v>479</v>
      </c>
      <c r="E155" s="324"/>
      <c r="F155" s="324"/>
      <c r="G155" s="311"/>
      <c r="H155" s="311"/>
      <c r="I155" s="311"/>
      <c r="J155" s="812"/>
      <c r="K155" s="977"/>
      <c r="L155" s="972"/>
    </row>
    <row r="156" spans="1:50" ht="21" customHeight="1">
      <c r="A156" s="887"/>
      <c r="B156" s="979"/>
      <c r="C156" s="919"/>
      <c r="D156" s="105" t="s">
        <v>480</v>
      </c>
      <c r="E156" s="324"/>
      <c r="F156" s="324"/>
      <c r="G156" s="311"/>
      <c r="H156" s="311"/>
      <c r="I156" s="311"/>
      <c r="J156" s="812"/>
      <c r="K156" s="977"/>
      <c r="L156" s="972"/>
    </row>
    <row r="157" spans="1:50" ht="21" customHeight="1">
      <c r="A157" s="887"/>
      <c r="B157" s="979"/>
      <c r="C157" s="919"/>
      <c r="D157" s="105" t="s">
        <v>481</v>
      </c>
      <c r="E157" s="324"/>
      <c r="F157" s="324"/>
      <c r="G157" s="311"/>
      <c r="H157" s="311"/>
      <c r="I157" s="311"/>
      <c r="J157" s="812"/>
      <c r="K157" s="977"/>
      <c r="L157" s="972"/>
    </row>
    <row r="158" spans="1:50" ht="21" customHeight="1">
      <c r="A158" s="887"/>
      <c r="B158" s="979"/>
      <c r="C158" s="919"/>
      <c r="D158" s="105" t="s">
        <v>469</v>
      </c>
      <c r="E158" s="324"/>
      <c r="F158" s="324"/>
      <c r="G158" s="311"/>
      <c r="H158" s="311"/>
      <c r="I158" s="311"/>
      <c r="J158" s="812"/>
      <c r="K158" s="977"/>
      <c r="L158" s="973"/>
    </row>
    <row r="159" spans="1:50" ht="21" customHeight="1">
      <c r="A159" s="887"/>
      <c r="B159" s="940" t="s">
        <v>150</v>
      </c>
      <c r="C159" s="921" t="s">
        <v>116</v>
      </c>
      <c r="D159" s="173" t="s">
        <v>478</v>
      </c>
      <c r="E159" s="312"/>
      <c r="F159" s="312"/>
      <c r="G159" s="312"/>
      <c r="H159" s="353">
        <v>5</v>
      </c>
      <c r="I159" s="312"/>
      <c r="J159" s="810"/>
      <c r="K159" s="928">
        <f>SUM(E159:J174)</f>
        <v>13</v>
      </c>
      <c r="L159" s="974">
        <f>SUM(K159:K195)</f>
        <v>18</v>
      </c>
    </row>
    <row r="160" spans="1:50" s="310" customFormat="1" ht="21" customHeight="1">
      <c r="A160" s="887"/>
      <c r="B160" s="940"/>
      <c r="C160" s="921"/>
      <c r="D160" s="173" t="s">
        <v>482</v>
      </c>
      <c r="E160" s="312"/>
      <c r="F160" s="312"/>
      <c r="G160" s="312"/>
      <c r="H160" s="353"/>
      <c r="I160" s="312"/>
      <c r="J160" s="810"/>
      <c r="K160" s="928"/>
      <c r="L160" s="975"/>
      <c r="M160" s="440"/>
      <c r="N160" s="440"/>
      <c r="O160" s="440"/>
      <c r="P160" s="440"/>
      <c r="Q160" s="440"/>
      <c r="R160" s="440"/>
      <c r="S160" s="440"/>
      <c r="T160" s="440"/>
      <c r="U160" s="440"/>
      <c r="V160" s="440"/>
      <c r="W160" s="440"/>
      <c r="X160" s="440"/>
      <c r="Y160" s="440"/>
      <c r="Z160" s="440"/>
      <c r="AA160" s="440"/>
      <c r="AB160" s="440"/>
      <c r="AC160" s="440"/>
      <c r="AD160" s="440"/>
      <c r="AE160" s="440"/>
      <c r="AF160" s="440"/>
      <c r="AG160" s="440"/>
      <c r="AH160" s="440"/>
      <c r="AI160" s="440"/>
      <c r="AJ160" s="440"/>
      <c r="AK160" s="440"/>
      <c r="AL160" s="440"/>
      <c r="AM160" s="440"/>
      <c r="AN160" s="440"/>
      <c r="AO160" s="440"/>
      <c r="AP160" s="440"/>
      <c r="AQ160" s="440"/>
      <c r="AR160" s="440"/>
      <c r="AS160" s="440"/>
      <c r="AT160" s="440"/>
      <c r="AU160" s="440"/>
      <c r="AV160" s="440"/>
      <c r="AW160" s="440"/>
      <c r="AX160" s="440"/>
    </row>
    <row r="161" spans="1:50" ht="21" customHeight="1">
      <c r="A161" s="887"/>
      <c r="B161" s="940"/>
      <c r="C161" s="921"/>
      <c r="D161" s="173" t="s">
        <v>483</v>
      </c>
      <c r="E161" s="312"/>
      <c r="F161" s="312"/>
      <c r="G161" s="312"/>
      <c r="H161" s="312"/>
      <c r="I161" s="312"/>
      <c r="J161" s="810"/>
      <c r="K161" s="928"/>
      <c r="L161" s="975"/>
    </row>
    <row r="162" spans="1:50" s="310" customFormat="1" ht="21" customHeight="1">
      <c r="A162" s="887"/>
      <c r="B162" s="940"/>
      <c r="C162" s="921"/>
      <c r="D162" s="173" t="s">
        <v>1083</v>
      </c>
      <c r="E162" s="312"/>
      <c r="F162" s="312">
        <v>2</v>
      </c>
      <c r="G162" s="312">
        <v>2</v>
      </c>
      <c r="H162" s="312"/>
      <c r="I162" s="312"/>
      <c r="J162" s="810"/>
      <c r="K162" s="928"/>
      <c r="L162" s="975"/>
      <c r="M162" s="440"/>
      <c r="N162" s="440"/>
      <c r="O162" s="440"/>
      <c r="P162" s="440"/>
      <c r="Q162" s="440"/>
      <c r="R162" s="440"/>
      <c r="S162" s="440"/>
      <c r="T162" s="440"/>
      <c r="U162" s="440"/>
      <c r="V162" s="440"/>
      <c r="W162" s="440"/>
      <c r="X162" s="440"/>
      <c r="Y162" s="440"/>
      <c r="Z162" s="440"/>
      <c r="AA162" s="440"/>
      <c r="AB162" s="440"/>
      <c r="AC162" s="440"/>
      <c r="AD162" s="440"/>
      <c r="AE162" s="440"/>
      <c r="AF162" s="440"/>
      <c r="AG162" s="440"/>
      <c r="AH162" s="440"/>
      <c r="AI162" s="440"/>
      <c r="AJ162" s="440"/>
      <c r="AK162" s="440"/>
      <c r="AL162" s="440"/>
      <c r="AM162" s="440"/>
      <c r="AN162" s="440"/>
      <c r="AO162" s="440"/>
      <c r="AP162" s="440"/>
      <c r="AQ162" s="440"/>
      <c r="AR162" s="440"/>
      <c r="AS162" s="440"/>
      <c r="AT162" s="440"/>
      <c r="AU162" s="440"/>
      <c r="AV162" s="440"/>
      <c r="AW162" s="440"/>
      <c r="AX162" s="440"/>
    </row>
    <row r="163" spans="1:50" s="310" customFormat="1" ht="21" customHeight="1">
      <c r="A163" s="887"/>
      <c r="B163" s="940"/>
      <c r="C163" s="921"/>
      <c r="D163" s="173" t="s">
        <v>959</v>
      </c>
      <c r="E163" s="312"/>
      <c r="F163" s="312"/>
      <c r="G163" s="312"/>
      <c r="H163" s="312"/>
      <c r="I163" s="312"/>
      <c r="J163" s="810"/>
      <c r="K163" s="928"/>
      <c r="L163" s="975"/>
      <c r="M163" s="440"/>
      <c r="N163" s="440"/>
      <c r="O163" s="440"/>
      <c r="P163" s="440"/>
      <c r="Q163" s="440"/>
      <c r="R163" s="440"/>
      <c r="S163" s="440"/>
      <c r="T163" s="440"/>
      <c r="U163" s="440"/>
      <c r="V163" s="440"/>
      <c r="W163" s="440"/>
      <c r="X163" s="440"/>
      <c r="Y163" s="440"/>
      <c r="Z163" s="440"/>
      <c r="AA163" s="440"/>
      <c r="AB163" s="440"/>
      <c r="AC163" s="440"/>
      <c r="AD163" s="440"/>
      <c r="AE163" s="440"/>
      <c r="AF163" s="440"/>
      <c r="AG163" s="440"/>
      <c r="AH163" s="440"/>
      <c r="AI163" s="440"/>
      <c r="AJ163" s="440"/>
      <c r="AK163" s="440"/>
      <c r="AL163" s="440"/>
      <c r="AM163" s="440"/>
      <c r="AN163" s="440"/>
      <c r="AO163" s="440"/>
      <c r="AP163" s="440"/>
      <c r="AQ163" s="440"/>
      <c r="AR163" s="440"/>
      <c r="AS163" s="440"/>
      <c r="AT163" s="440"/>
      <c r="AU163" s="440"/>
      <c r="AV163" s="440"/>
      <c r="AW163" s="440"/>
      <c r="AX163" s="440"/>
    </row>
    <row r="164" spans="1:50" s="310" customFormat="1" ht="21" customHeight="1">
      <c r="A164" s="887"/>
      <c r="B164" s="940"/>
      <c r="C164" s="921"/>
      <c r="D164" s="173" t="s">
        <v>469</v>
      </c>
      <c r="E164" s="312"/>
      <c r="F164" s="312">
        <v>2</v>
      </c>
      <c r="G164" s="312"/>
      <c r="H164" s="312"/>
      <c r="I164" s="312"/>
      <c r="J164" s="810"/>
      <c r="K164" s="928"/>
      <c r="L164" s="975"/>
      <c r="M164" s="440"/>
      <c r="N164" s="440"/>
      <c r="O164" s="440"/>
      <c r="P164" s="440"/>
      <c r="Q164" s="440"/>
      <c r="R164" s="440"/>
      <c r="S164" s="440"/>
      <c r="T164" s="440"/>
      <c r="U164" s="440"/>
      <c r="V164" s="440"/>
      <c r="W164" s="440"/>
      <c r="X164" s="440"/>
      <c r="Y164" s="440"/>
      <c r="Z164" s="440"/>
      <c r="AA164" s="440"/>
      <c r="AB164" s="440"/>
      <c r="AC164" s="440"/>
      <c r="AD164" s="440"/>
      <c r="AE164" s="440"/>
      <c r="AF164" s="440"/>
      <c r="AG164" s="440"/>
      <c r="AH164" s="440"/>
      <c r="AI164" s="440"/>
      <c r="AJ164" s="440"/>
      <c r="AK164" s="440"/>
      <c r="AL164" s="440"/>
      <c r="AM164" s="440"/>
      <c r="AN164" s="440"/>
      <c r="AO164" s="440"/>
      <c r="AP164" s="440"/>
      <c r="AQ164" s="440"/>
      <c r="AR164" s="440"/>
      <c r="AS164" s="440"/>
      <c r="AT164" s="440"/>
      <c r="AU164" s="440"/>
      <c r="AV164" s="440"/>
      <c r="AW164" s="440"/>
      <c r="AX164" s="440"/>
    </row>
    <row r="165" spans="1:50" s="310" customFormat="1" ht="21" customHeight="1">
      <c r="A165" s="887"/>
      <c r="B165" s="940"/>
      <c r="C165" s="921"/>
      <c r="D165" s="173" t="s">
        <v>1125</v>
      </c>
      <c r="E165" s="312"/>
      <c r="F165" s="312"/>
      <c r="G165" s="312"/>
      <c r="H165" s="312"/>
      <c r="I165" s="312"/>
      <c r="J165" s="810"/>
      <c r="K165" s="928"/>
      <c r="L165" s="975"/>
      <c r="M165" s="440"/>
      <c r="N165" s="440"/>
      <c r="O165" s="440"/>
      <c r="P165" s="440"/>
      <c r="Q165" s="440"/>
      <c r="R165" s="440"/>
      <c r="S165" s="440"/>
      <c r="T165" s="440"/>
      <c r="U165" s="440"/>
      <c r="V165" s="440"/>
      <c r="W165" s="440"/>
      <c r="X165" s="440"/>
      <c r="Y165" s="440"/>
      <c r="Z165" s="440"/>
      <c r="AA165" s="440"/>
      <c r="AB165" s="440"/>
      <c r="AC165" s="440"/>
      <c r="AD165" s="440"/>
      <c r="AE165" s="440"/>
      <c r="AF165" s="440"/>
      <c r="AG165" s="440"/>
      <c r="AH165" s="440"/>
      <c r="AI165" s="440"/>
      <c r="AJ165" s="440"/>
      <c r="AK165" s="440"/>
      <c r="AL165" s="440"/>
      <c r="AM165" s="440"/>
      <c r="AN165" s="440"/>
      <c r="AO165" s="440"/>
      <c r="AP165" s="440"/>
      <c r="AQ165" s="440"/>
      <c r="AR165" s="440"/>
      <c r="AS165" s="440"/>
      <c r="AT165" s="440"/>
      <c r="AU165" s="440"/>
      <c r="AV165" s="440"/>
      <c r="AW165" s="440"/>
      <c r="AX165" s="440"/>
    </row>
    <row r="166" spans="1:50" s="310" customFormat="1" ht="21" customHeight="1">
      <c r="A166" s="887"/>
      <c r="B166" s="940"/>
      <c r="C166" s="921"/>
      <c r="D166" s="173" t="s">
        <v>1298</v>
      </c>
      <c r="E166" s="312"/>
      <c r="F166" s="312">
        <v>1</v>
      </c>
      <c r="G166" s="312"/>
      <c r="H166" s="312"/>
      <c r="I166" s="312"/>
      <c r="J166" s="810"/>
      <c r="K166" s="928"/>
      <c r="L166" s="975"/>
      <c r="M166" s="440"/>
      <c r="N166" s="440"/>
      <c r="O166" s="440"/>
      <c r="P166" s="440"/>
      <c r="Q166" s="440"/>
      <c r="R166" s="440"/>
      <c r="S166" s="440"/>
      <c r="T166" s="440"/>
      <c r="U166" s="440"/>
      <c r="V166" s="440"/>
      <c r="W166" s="440"/>
      <c r="X166" s="440"/>
      <c r="Y166" s="440"/>
      <c r="Z166" s="440"/>
      <c r="AA166" s="440"/>
      <c r="AB166" s="440"/>
      <c r="AC166" s="440"/>
      <c r="AD166" s="440"/>
      <c r="AE166" s="440"/>
      <c r="AF166" s="440"/>
      <c r="AG166" s="440"/>
      <c r="AH166" s="440"/>
      <c r="AI166" s="440"/>
      <c r="AJ166" s="440"/>
      <c r="AK166" s="440"/>
      <c r="AL166" s="440"/>
      <c r="AM166" s="440"/>
      <c r="AN166" s="440"/>
      <c r="AO166" s="440"/>
      <c r="AP166" s="440"/>
      <c r="AQ166" s="440"/>
      <c r="AR166" s="440"/>
      <c r="AS166" s="440"/>
      <c r="AT166" s="440"/>
      <c r="AU166" s="440"/>
      <c r="AV166" s="440"/>
      <c r="AW166" s="440"/>
      <c r="AX166" s="440"/>
    </row>
    <row r="167" spans="1:50" s="310" customFormat="1" ht="21" customHeight="1">
      <c r="A167" s="887"/>
      <c r="B167" s="940"/>
      <c r="C167" s="921"/>
      <c r="D167" s="173" t="s">
        <v>960</v>
      </c>
      <c r="E167" s="312"/>
      <c r="F167" s="312"/>
      <c r="G167" s="312"/>
      <c r="H167" s="312"/>
      <c r="I167" s="312"/>
      <c r="J167" s="810"/>
      <c r="K167" s="928"/>
      <c r="L167" s="975"/>
      <c r="M167" s="440"/>
      <c r="N167" s="440"/>
      <c r="O167" s="440"/>
      <c r="P167" s="440"/>
      <c r="Q167" s="440"/>
      <c r="R167" s="440"/>
      <c r="S167" s="440"/>
      <c r="T167" s="440"/>
      <c r="U167" s="440"/>
      <c r="V167" s="440"/>
      <c r="W167" s="440"/>
      <c r="X167" s="440"/>
      <c r="Y167" s="440"/>
      <c r="Z167" s="440"/>
      <c r="AA167" s="440"/>
      <c r="AB167" s="440"/>
      <c r="AC167" s="440"/>
      <c r="AD167" s="440"/>
      <c r="AE167" s="440"/>
      <c r="AF167" s="440"/>
      <c r="AG167" s="440"/>
      <c r="AH167" s="440"/>
      <c r="AI167" s="440"/>
      <c r="AJ167" s="440"/>
      <c r="AK167" s="440"/>
      <c r="AL167" s="440"/>
      <c r="AM167" s="440"/>
      <c r="AN167" s="440"/>
      <c r="AO167" s="440"/>
      <c r="AP167" s="440"/>
      <c r="AQ167" s="440"/>
      <c r="AR167" s="440"/>
      <c r="AS167" s="440"/>
      <c r="AT167" s="440"/>
      <c r="AU167" s="440"/>
      <c r="AV167" s="440"/>
      <c r="AW167" s="440"/>
      <c r="AX167" s="440"/>
    </row>
    <row r="168" spans="1:50" ht="21" customHeight="1">
      <c r="A168" s="887"/>
      <c r="B168" s="940"/>
      <c r="C168" s="921"/>
      <c r="D168" s="173" t="s">
        <v>484</v>
      </c>
      <c r="E168" s="312"/>
      <c r="F168" s="312"/>
      <c r="G168" s="312"/>
      <c r="H168" s="312"/>
      <c r="I168" s="312"/>
      <c r="J168" s="810"/>
      <c r="K168" s="928"/>
      <c r="L168" s="975"/>
    </row>
    <row r="169" spans="1:50" s="310" customFormat="1" ht="21" customHeight="1">
      <c r="A169" s="887"/>
      <c r="B169" s="940"/>
      <c r="C169" s="921"/>
      <c r="D169" s="173" t="s">
        <v>987</v>
      </c>
      <c r="E169" s="312"/>
      <c r="F169" s="312">
        <v>1</v>
      </c>
      <c r="G169" s="312"/>
      <c r="H169" s="312"/>
      <c r="I169" s="312"/>
      <c r="J169" s="810"/>
      <c r="K169" s="928"/>
      <c r="L169" s="975"/>
      <c r="M169" s="440"/>
      <c r="N169" s="440"/>
      <c r="O169" s="440"/>
      <c r="P169" s="440"/>
      <c r="Q169" s="440"/>
      <c r="R169" s="440"/>
      <c r="S169" s="440"/>
      <c r="T169" s="440"/>
      <c r="U169" s="440"/>
      <c r="V169" s="440"/>
      <c r="W169" s="440"/>
      <c r="X169" s="440"/>
      <c r="Y169" s="440"/>
      <c r="Z169" s="440"/>
      <c r="AA169" s="440"/>
      <c r="AB169" s="440"/>
      <c r="AC169" s="440"/>
      <c r="AD169" s="440"/>
      <c r="AE169" s="440"/>
      <c r="AF169" s="440"/>
      <c r="AG169" s="440"/>
      <c r="AH169" s="440"/>
      <c r="AI169" s="440"/>
      <c r="AJ169" s="440"/>
      <c r="AK169" s="440"/>
      <c r="AL169" s="440"/>
      <c r="AM169" s="440"/>
      <c r="AN169" s="440"/>
      <c r="AO169" s="440"/>
      <c r="AP169" s="440"/>
      <c r="AQ169" s="440"/>
      <c r="AR169" s="440"/>
      <c r="AS169" s="440"/>
      <c r="AT169" s="440"/>
      <c r="AU169" s="440"/>
      <c r="AV169" s="440"/>
      <c r="AW169" s="440"/>
      <c r="AX169" s="440"/>
    </row>
    <row r="170" spans="1:50" ht="21" customHeight="1">
      <c r="A170" s="887"/>
      <c r="B170" s="940"/>
      <c r="C170" s="921"/>
      <c r="D170" s="173" t="s">
        <v>485</v>
      </c>
      <c r="E170" s="312"/>
      <c r="F170" s="312"/>
      <c r="G170" s="312"/>
      <c r="H170" s="312"/>
      <c r="I170" s="312"/>
      <c r="J170" s="810"/>
      <c r="K170" s="928"/>
      <c r="L170" s="975"/>
    </row>
    <row r="171" spans="1:50" ht="21" customHeight="1">
      <c r="A171" s="887"/>
      <c r="B171" s="940"/>
      <c r="C171" s="921"/>
      <c r="D171" s="173" t="s">
        <v>486</v>
      </c>
      <c r="E171" s="312"/>
      <c r="F171" s="312"/>
      <c r="G171" s="312"/>
      <c r="H171" s="312"/>
      <c r="I171" s="312"/>
      <c r="J171" s="810"/>
      <c r="K171" s="928"/>
      <c r="L171" s="975"/>
    </row>
    <row r="172" spans="1:50" ht="21" customHeight="1">
      <c r="A172" s="887"/>
      <c r="B172" s="940"/>
      <c r="C172" s="921"/>
      <c r="D172" s="173" t="s">
        <v>487</v>
      </c>
      <c r="E172" s="312"/>
      <c r="F172" s="312"/>
      <c r="G172" s="312"/>
      <c r="H172" s="312"/>
      <c r="I172" s="312"/>
      <c r="J172" s="810"/>
      <c r="K172" s="928"/>
      <c r="L172" s="975"/>
    </row>
    <row r="173" spans="1:50" ht="21" customHeight="1">
      <c r="A173" s="887"/>
      <c r="B173" s="940"/>
      <c r="C173" s="921"/>
      <c r="D173" s="173" t="s">
        <v>488</v>
      </c>
      <c r="E173" s="312"/>
      <c r="F173" s="312"/>
      <c r="G173" s="312"/>
      <c r="H173" s="312"/>
      <c r="I173" s="312"/>
      <c r="J173" s="810"/>
      <c r="K173" s="928"/>
      <c r="L173" s="975"/>
    </row>
    <row r="174" spans="1:50" ht="21" customHeight="1">
      <c r="A174" s="887"/>
      <c r="B174" s="940"/>
      <c r="C174" s="921"/>
      <c r="D174" s="173" t="s">
        <v>489</v>
      </c>
      <c r="E174" s="312"/>
      <c r="F174" s="312"/>
      <c r="G174" s="312"/>
      <c r="H174" s="312"/>
      <c r="I174" s="312"/>
      <c r="J174" s="810"/>
      <c r="K174" s="928"/>
      <c r="L174" s="975"/>
    </row>
    <row r="175" spans="1:50" ht="21" customHeight="1">
      <c r="A175" s="887"/>
      <c r="B175" s="940"/>
      <c r="C175" s="921" t="s">
        <v>60</v>
      </c>
      <c r="D175" s="173" t="s">
        <v>490</v>
      </c>
      <c r="E175" s="312"/>
      <c r="F175" s="312"/>
      <c r="G175" s="312"/>
      <c r="H175" s="353"/>
      <c r="I175" s="312"/>
      <c r="J175" s="810"/>
      <c r="K175" s="928">
        <f>SUM(E175:J181)</f>
        <v>0</v>
      </c>
      <c r="L175" s="975"/>
    </row>
    <row r="176" spans="1:50" ht="21" customHeight="1">
      <c r="A176" s="887"/>
      <c r="B176" s="940"/>
      <c r="C176" s="921"/>
      <c r="D176" s="173" t="s">
        <v>471</v>
      </c>
      <c r="E176" s="312"/>
      <c r="F176" s="312"/>
      <c r="G176" s="312"/>
      <c r="H176" s="312"/>
      <c r="I176" s="312"/>
      <c r="J176" s="810"/>
      <c r="K176" s="928"/>
      <c r="L176" s="975"/>
    </row>
    <row r="177" spans="1:50" ht="21" customHeight="1">
      <c r="A177" s="887"/>
      <c r="B177" s="940"/>
      <c r="C177" s="921"/>
      <c r="D177" s="173" t="s">
        <v>491</v>
      </c>
      <c r="E177" s="312"/>
      <c r="F177" s="312"/>
      <c r="G177" s="312"/>
      <c r="H177" s="312"/>
      <c r="I177" s="312"/>
      <c r="J177" s="810"/>
      <c r="K177" s="928"/>
      <c r="L177" s="975"/>
    </row>
    <row r="178" spans="1:50" ht="21" customHeight="1">
      <c r="A178" s="887"/>
      <c r="B178" s="940"/>
      <c r="C178" s="921"/>
      <c r="D178" s="173" t="s">
        <v>492</v>
      </c>
      <c r="E178" s="312"/>
      <c r="F178" s="312"/>
      <c r="G178" s="312"/>
      <c r="H178" s="312"/>
      <c r="I178" s="312"/>
      <c r="J178" s="810"/>
      <c r="K178" s="928"/>
      <c r="L178" s="975"/>
    </row>
    <row r="179" spans="1:50" ht="21" customHeight="1">
      <c r="A179" s="887"/>
      <c r="B179" s="940"/>
      <c r="C179" s="921"/>
      <c r="D179" s="173" t="s">
        <v>493</v>
      </c>
      <c r="E179" s="312"/>
      <c r="F179" s="312"/>
      <c r="G179" s="312"/>
      <c r="H179" s="312"/>
      <c r="I179" s="312"/>
      <c r="J179" s="810"/>
      <c r="K179" s="928"/>
      <c r="L179" s="975"/>
    </row>
    <row r="180" spans="1:50" ht="21" customHeight="1">
      <c r="A180" s="887"/>
      <c r="B180" s="940"/>
      <c r="C180" s="921"/>
      <c r="D180" s="173" t="s">
        <v>494</v>
      </c>
      <c r="E180" s="312"/>
      <c r="F180" s="312"/>
      <c r="G180" s="312"/>
      <c r="H180" s="312"/>
      <c r="I180" s="312"/>
      <c r="J180" s="810"/>
      <c r="K180" s="928"/>
      <c r="L180" s="975"/>
    </row>
    <row r="181" spans="1:50" ht="21" customHeight="1">
      <c r="A181" s="887"/>
      <c r="B181" s="940"/>
      <c r="C181" s="921"/>
      <c r="D181" s="173" t="s">
        <v>495</v>
      </c>
      <c r="E181" s="312"/>
      <c r="F181" s="312"/>
      <c r="G181" s="312"/>
      <c r="H181" s="312"/>
      <c r="I181" s="312"/>
      <c r="J181" s="810"/>
      <c r="K181" s="928"/>
      <c r="L181" s="975"/>
    </row>
    <row r="182" spans="1:50" s="310" customFormat="1" ht="21" customHeight="1">
      <c r="A182" s="887"/>
      <c r="B182" s="940"/>
      <c r="C182" s="921" t="s">
        <v>1169</v>
      </c>
      <c r="D182" s="173" t="s">
        <v>1170</v>
      </c>
      <c r="E182" s="312"/>
      <c r="F182" s="312"/>
      <c r="G182" s="312"/>
      <c r="H182" s="312"/>
      <c r="I182" s="312"/>
      <c r="J182" s="810"/>
      <c r="K182" s="928">
        <f>SUM(E182:J183)</f>
        <v>1</v>
      </c>
      <c r="L182" s="975"/>
      <c r="M182" s="440"/>
      <c r="N182" s="440"/>
      <c r="O182" s="440"/>
      <c r="P182" s="440"/>
      <c r="Q182" s="440"/>
      <c r="R182" s="440"/>
      <c r="S182" s="440"/>
      <c r="T182" s="440"/>
      <c r="U182" s="440"/>
      <c r="V182" s="440"/>
      <c r="W182" s="440"/>
      <c r="X182" s="440"/>
      <c r="Y182" s="440"/>
      <c r="Z182" s="440"/>
      <c r="AA182" s="440"/>
      <c r="AB182" s="440"/>
      <c r="AC182" s="440"/>
      <c r="AD182" s="440"/>
      <c r="AE182" s="440"/>
      <c r="AF182" s="440"/>
      <c r="AG182" s="440"/>
      <c r="AH182" s="440"/>
      <c r="AI182" s="440"/>
      <c r="AJ182" s="440"/>
      <c r="AK182" s="440"/>
      <c r="AL182" s="440"/>
      <c r="AM182" s="440"/>
      <c r="AN182" s="440"/>
      <c r="AO182" s="440"/>
      <c r="AP182" s="440"/>
      <c r="AQ182" s="440"/>
      <c r="AR182" s="440"/>
      <c r="AS182" s="440"/>
      <c r="AT182" s="440"/>
      <c r="AU182" s="440"/>
      <c r="AV182" s="440"/>
      <c r="AW182" s="440"/>
      <c r="AX182" s="440"/>
    </row>
    <row r="183" spans="1:50" s="310" customFormat="1" ht="21" customHeight="1">
      <c r="A183" s="887"/>
      <c r="B183" s="940"/>
      <c r="C183" s="921"/>
      <c r="D183" s="173" t="s">
        <v>469</v>
      </c>
      <c r="E183" s="312"/>
      <c r="F183" s="312"/>
      <c r="G183" s="312">
        <v>1</v>
      </c>
      <c r="H183" s="312"/>
      <c r="I183" s="312"/>
      <c r="J183" s="810"/>
      <c r="K183" s="928"/>
      <c r="L183" s="975"/>
      <c r="M183" s="440"/>
      <c r="N183" s="440"/>
      <c r="O183" s="440"/>
      <c r="P183" s="440"/>
      <c r="Q183" s="440"/>
      <c r="R183" s="440"/>
      <c r="S183" s="440"/>
      <c r="T183" s="440"/>
      <c r="U183" s="440"/>
      <c r="V183" s="440"/>
      <c r="W183" s="440"/>
      <c r="X183" s="440"/>
      <c r="Y183" s="440"/>
      <c r="Z183" s="440"/>
      <c r="AA183" s="440"/>
      <c r="AB183" s="440"/>
      <c r="AC183" s="440"/>
      <c r="AD183" s="440"/>
      <c r="AE183" s="440"/>
      <c r="AF183" s="440"/>
      <c r="AG183" s="440"/>
      <c r="AH183" s="440"/>
      <c r="AI183" s="440"/>
      <c r="AJ183" s="440"/>
      <c r="AK183" s="440"/>
      <c r="AL183" s="440"/>
      <c r="AM183" s="440"/>
      <c r="AN183" s="440"/>
      <c r="AO183" s="440"/>
      <c r="AP183" s="440"/>
      <c r="AQ183" s="440"/>
      <c r="AR183" s="440"/>
      <c r="AS183" s="440"/>
      <c r="AT183" s="440"/>
      <c r="AU183" s="440"/>
      <c r="AV183" s="440"/>
      <c r="AW183" s="440"/>
      <c r="AX183" s="440"/>
    </row>
    <row r="184" spans="1:50" s="310" customFormat="1" ht="21" customHeight="1">
      <c r="A184" s="887"/>
      <c r="B184" s="940"/>
      <c r="C184" s="921" t="s">
        <v>166</v>
      </c>
      <c r="D184" s="173" t="s">
        <v>988</v>
      </c>
      <c r="E184" s="312"/>
      <c r="F184" s="312"/>
      <c r="G184" s="312"/>
      <c r="H184" s="312"/>
      <c r="I184" s="312"/>
      <c r="J184" s="810"/>
      <c r="K184" s="928">
        <f>SUM(E184:J190)</f>
        <v>3</v>
      </c>
      <c r="L184" s="975"/>
      <c r="M184" s="440"/>
      <c r="N184" s="440"/>
      <c r="O184" s="440"/>
      <c r="P184" s="440"/>
      <c r="Q184" s="440"/>
      <c r="R184" s="440"/>
      <c r="S184" s="440"/>
      <c r="T184" s="440"/>
      <c r="U184" s="440"/>
      <c r="V184" s="440"/>
      <c r="W184" s="440"/>
      <c r="X184" s="440"/>
      <c r="Y184" s="440"/>
      <c r="Z184" s="440"/>
      <c r="AA184" s="440"/>
      <c r="AB184" s="440"/>
      <c r="AC184" s="440"/>
      <c r="AD184" s="440"/>
      <c r="AE184" s="440"/>
      <c r="AF184" s="440"/>
      <c r="AG184" s="440"/>
      <c r="AH184" s="440"/>
      <c r="AI184" s="440"/>
      <c r="AJ184" s="440"/>
      <c r="AK184" s="440"/>
      <c r="AL184" s="440"/>
      <c r="AM184" s="440"/>
      <c r="AN184" s="440"/>
      <c r="AO184" s="440"/>
      <c r="AP184" s="440"/>
      <c r="AQ184" s="440"/>
      <c r="AR184" s="440"/>
      <c r="AS184" s="440"/>
      <c r="AT184" s="440"/>
      <c r="AU184" s="440"/>
      <c r="AV184" s="440"/>
      <c r="AW184" s="440"/>
      <c r="AX184" s="440"/>
    </row>
    <row r="185" spans="1:50" ht="21" customHeight="1">
      <c r="A185" s="887"/>
      <c r="B185" s="940"/>
      <c r="C185" s="921"/>
      <c r="D185" s="173" t="s">
        <v>865</v>
      </c>
      <c r="E185" s="312"/>
      <c r="F185" s="312">
        <v>1</v>
      </c>
      <c r="G185" s="312"/>
      <c r="H185" s="353"/>
      <c r="I185" s="312"/>
      <c r="J185" s="810"/>
      <c r="K185" s="928"/>
      <c r="L185" s="975"/>
    </row>
    <row r="186" spans="1:50" ht="21" customHeight="1">
      <c r="A186" s="887"/>
      <c r="B186" s="940"/>
      <c r="C186" s="921"/>
      <c r="D186" s="173" t="s">
        <v>866</v>
      </c>
      <c r="E186" s="312"/>
      <c r="F186" s="312"/>
      <c r="G186" s="312"/>
      <c r="H186" s="312"/>
      <c r="I186" s="312"/>
      <c r="J186" s="810"/>
      <c r="K186" s="928"/>
      <c r="L186" s="975"/>
    </row>
    <row r="187" spans="1:50" ht="21" customHeight="1">
      <c r="A187" s="887"/>
      <c r="B187" s="940"/>
      <c r="C187" s="921"/>
      <c r="D187" s="173" t="s">
        <v>496</v>
      </c>
      <c r="E187" s="312"/>
      <c r="F187" s="312">
        <v>1</v>
      </c>
      <c r="G187" s="312"/>
      <c r="H187" s="312"/>
      <c r="I187" s="312"/>
      <c r="J187" s="810"/>
      <c r="K187" s="928"/>
      <c r="L187" s="975"/>
    </row>
    <row r="188" spans="1:50" ht="21" customHeight="1">
      <c r="A188" s="887"/>
      <c r="B188" s="940"/>
      <c r="C188" s="921"/>
      <c r="D188" s="173" t="s">
        <v>497</v>
      </c>
      <c r="E188" s="312"/>
      <c r="F188" s="312"/>
      <c r="G188" s="312"/>
      <c r="H188" s="312"/>
      <c r="I188" s="312"/>
      <c r="J188" s="810"/>
      <c r="K188" s="928"/>
      <c r="L188" s="975"/>
    </row>
    <row r="189" spans="1:50" ht="21" customHeight="1">
      <c r="A189" s="887"/>
      <c r="B189" s="940"/>
      <c r="C189" s="921"/>
      <c r="D189" s="173" t="s">
        <v>1079</v>
      </c>
      <c r="E189" s="312"/>
      <c r="F189" s="312"/>
      <c r="G189" s="312">
        <v>1</v>
      </c>
      <c r="H189" s="312"/>
      <c r="I189" s="312"/>
      <c r="J189" s="810"/>
      <c r="K189" s="928"/>
      <c r="L189" s="975"/>
    </row>
    <row r="190" spans="1:50" ht="21" customHeight="1">
      <c r="A190" s="887"/>
      <c r="B190" s="940"/>
      <c r="C190" s="921"/>
      <c r="D190" s="173" t="s">
        <v>498</v>
      </c>
      <c r="E190" s="312"/>
      <c r="F190" s="312"/>
      <c r="G190" s="312"/>
      <c r="H190" s="312"/>
      <c r="I190" s="312"/>
      <c r="J190" s="810"/>
      <c r="K190" s="928"/>
      <c r="L190" s="975"/>
    </row>
    <row r="191" spans="1:50" ht="21" customHeight="1">
      <c r="A191" s="887"/>
      <c r="B191" s="940"/>
      <c r="C191" s="921" t="s">
        <v>160</v>
      </c>
      <c r="D191" s="173" t="s">
        <v>1207</v>
      </c>
      <c r="E191" s="312"/>
      <c r="F191" s="312"/>
      <c r="G191" s="312"/>
      <c r="H191" s="312"/>
      <c r="I191" s="312"/>
      <c r="J191" s="810"/>
      <c r="K191" s="928">
        <f>SUM(E191:J192)</f>
        <v>0</v>
      </c>
      <c r="L191" s="975"/>
    </row>
    <row r="192" spans="1:50" s="310" customFormat="1" ht="21" customHeight="1">
      <c r="A192" s="887"/>
      <c r="B192" s="940"/>
      <c r="C192" s="921"/>
      <c r="D192" s="173" t="s">
        <v>1206</v>
      </c>
      <c r="E192" s="312"/>
      <c r="F192" s="312"/>
      <c r="G192" s="312"/>
      <c r="H192" s="312"/>
      <c r="I192" s="312"/>
      <c r="J192" s="810"/>
      <c r="K192" s="928"/>
      <c r="L192" s="975"/>
      <c r="M192" s="440"/>
      <c r="N192" s="440"/>
      <c r="O192" s="440"/>
      <c r="P192" s="440"/>
      <c r="Q192" s="440"/>
      <c r="R192" s="440"/>
      <c r="S192" s="440"/>
      <c r="T192" s="440"/>
      <c r="U192" s="440"/>
      <c r="V192" s="440"/>
      <c r="W192" s="440"/>
      <c r="X192" s="440"/>
      <c r="Y192" s="440"/>
      <c r="Z192" s="440"/>
      <c r="AA192" s="440"/>
      <c r="AB192" s="440"/>
      <c r="AC192" s="440"/>
      <c r="AD192" s="440"/>
      <c r="AE192" s="440"/>
      <c r="AF192" s="440"/>
      <c r="AG192" s="440"/>
      <c r="AH192" s="440"/>
      <c r="AI192" s="440"/>
      <c r="AJ192" s="440"/>
      <c r="AK192" s="440"/>
      <c r="AL192" s="440"/>
      <c r="AM192" s="440"/>
      <c r="AN192" s="440"/>
      <c r="AO192" s="440"/>
      <c r="AP192" s="440"/>
      <c r="AQ192" s="440"/>
      <c r="AR192" s="440"/>
      <c r="AS192" s="440"/>
      <c r="AT192" s="440"/>
      <c r="AU192" s="440"/>
      <c r="AV192" s="440"/>
      <c r="AW192" s="440"/>
      <c r="AX192" s="440"/>
    </row>
    <row r="193" spans="1:50" ht="21" customHeight="1">
      <c r="A193" s="887"/>
      <c r="B193" s="940"/>
      <c r="C193" s="921" t="s">
        <v>262</v>
      </c>
      <c r="D193" s="173" t="s">
        <v>250</v>
      </c>
      <c r="E193" s="312"/>
      <c r="F193" s="312"/>
      <c r="G193" s="312"/>
      <c r="H193" s="312"/>
      <c r="I193" s="312"/>
      <c r="J193" s="810"/>
      <c r="K193" s="928">
        <f>SUM(E193:J195)</f>
        <v>1</v>
      </c>
      <c r="L193" s="975"/>
    </row>
    <row r="194" spans="1:50" s="310" customFormat="1" ht="21" customHeight="1">
      <c r="A194" s="887"/>
      <c r="B194" s="940"/>
      <c r="C194" s="921"/>
      <c r="D194" s="173" t="s">
        <v>1179</v>
      </c>
      <c r="E194" s="312"/>
      <c r="F194" s="312"/>
      <c r="G194" s="312">
        <v>1</v>
      </c>
      <c r="H194" s="312"/>
      <c r="I194" s="312"/>
      <c r="J194" s="810"/>
      <c r="K194" s="928"/>
      <c r="L194" s="975"/>
      <c r="M194" s="440"/>
      <c r="N194" s="440"/>
      <c r="O194" s="440"/>
      <c r="P194" s="440"/>
      <c r="Q194" s="440"/>
      <c r="R194" s="440"/>
      <c r="S194" s="440"/>
      <c r="T194" s="440"/>
      <c r="U194" s="440"/>
      <c r="V194" s="440"/>
      <c r="W194" s="440"/>
      <c r="X194" s="440"/>
      <c r="Y194" s="440"/>
      <c r="Z194" s="440"/>
      <c r="AA194" s="440"/>
      <c r="AB194" s="440"/>
      <c r="AC194" s="440"/>
      <c r="AD194" s="440"/>
      <c r="AE194" s="440"/>
      <c r="AF194" s="440"/>
      <c r="AG194" s="440"/>
      <c r="AH194" s="440"/>
      <c r="AI194" s="440"/>
      <c r="AJ194" s="440"/>
      <c r="AK194" s="440"/>
      <c r="AL194" s="440"/>
      <c r="AM194" s="440"/>
      <c r="AN194" s="440"/>
      <c r="AO194" s="440"/>
      <c r="AP194" s="440"/>
      <c r="AQ194" s="440"/>
      <c r="AR194" s="440"/>
      <c r="AS194" s="440"/>
      <c r="AT194" s="440"/>
      <c r="AU194" s="440"/>
      <c r="AV194" s="440"/>
      <c r="AW194" s="440"/>
      <c r="AX194" s="440"/>
    </row>
    <row r="195" spans="1:50" ht="21" customHeight="1">
      <c r="A195" s="887"/>
      <c r="B195" s="940"/>
      <c r="C195" s="921"/>
      <c r="D195" s="173" t="s">
        <v>1180</v>
      </c>
      <c r="E195" s="312"/>
      <c r="F195" s="312"/>
      <c r="G195" s="312"/>
      <c r="H195" s="312"/>
      <c r="I195" s="312"/>
      <c r="J195" s="810"/>
      <c r="K195" s="928"/>
      <c r="L195" s="976"/>
    </row>
    <row r="196" spans="1:50" ht="21" customHeight="1">
      <c r="A196" s="887"/>
      <c r="B196" s="979" t="s">
        <v>144</v>
      </c>
      <c r="C196" s="919" t="s">
        <v>105</v>
      </c>
      <c r="D196" s="382" t="s">
        <v>822</v>
      </c>
      <c r="E196" s="311"/>
      <c r="F196" s="324"/>
      <c r="G196" s="311"/>
      <c r="H196" s="354"/>
      <c r="I196" s="311"/>
      <c r="J196" s="812"/>
      <c r="K196" s="977">
        <f>SUM(E196:J202)</f>
        <v>5</v>
      </c>
      <c r="L196" s="971">
        <f>SUM(K196:K216)</f>
        <v>5</v>
      </c>
    </row>
    <row r="197" spans="1:50" s="310" customFormat="1" ht="21" customHeight="1">
      <c r="A197" s="887"/>
      <c r="B197" s="979"/>
      <c r="C197" s="919"/>
      <c r="D197" s="382" t="s">
        <v>1094</v>
      </c>
      <c r="E197" s="311"/>
      <c r="F197" s="324"/>
      <c r="G197" s="311"/>
      <c r="H197" s="354"/>
      <c r="I197" s="311"/>
      <c r="J197" s="812"/>
      <c r="K197" s="977"/>
      <c r="L197" s="972"/>
      <c r="M197" s="440"/>
      <c r="N197" s="440"/>
      <c r="O197" s="440"/>
      <c r="P197" s="440"/>
      <c r="Q197" s="440"/>
      <c r="R197" s="440"/>
      <c r="S197" s="440"/>
      <c r="T197" s="440"/>
      <c r="U197" s="440"/>
      <c r="V197" s="440"/>
      <c r="W197" s="440"/>
      <c r="X197" s="440"/>
      <c r="Y197" s="440"/>
      <c r="Z197" s="440"/>
      <c r="AA197" s="440"/>
      <c r="AB197" s="440"/>
      <c r="AC197" s="440"/>
      <c r="AD197" s="440"/>
      <c r="AE197" s="440"/>
      <c r="AF197" s="440"/>
      <c r="AG197" s="440"/>
      <c r="AH197" s="440"/>
      <c r="AI197" s="440"/>
      <c r="AJ197" s="440"/>
      <c r="AK197" s="440"/>
      <c r="AL197" s="440"/>
      <c r="AM197" s="440"/>
      <c r="AN197" s="440"/>
      <c r="AO197" s="440"/>
      <c r="AP197" s="440"/>
      <c r="AQ197" s="440"/>
      <c r="AR197" s="440"/>
      <c r="AS197" s="440"/>
      <c r="AT197" s="440"/>
      <c r="AU197" s="440"/>
      <c r="AV197" s="440"/>
      <c r="AW197" s="440"/>
      <c r="AX197" s="440"/>
    </row>
    <row r="198" spans="1:50" s="310" customFormat="1" ht="21" customHeight="1">
      <c r="A198" s="887"/>
      <c r="B198" s="979"/>
      <c r="C198" s="919"/>
      <c r="D198" s="382" t="s">
        <v>898</v>
      </c>
      <c r="E198" s="311"/>
      <c r="F198" s="324"/>
      <c r="G198" s="311">
        <v>1</v>
      </c>
      <c r="H198" s="354"/>
      <c r="I198" s="311"/>
      <c r="J198" s="812"/>
      <c r="K198" s="977"/>
      <c r="L198" s="972"/>
      <c r="M198" s="440"/>
      <c r="N198" s="440"/>
      <c r="O198" s="440"/>
      <c r="P198" s="440"/>
      <c r="Q198" s="440"/>
      <c r="R198" s="440"/>
      <c r="S198" s="440"/>
      <c r="T198" s="440"/>
      <c r="U198" s="440"/>
      <c r="V198" s="440"/>
      <c r="W198" s="440"/>
      <c r="X198" s="440"/>
      <c r="Y198" s="440"/>
      <c r="Z198" s="440"/>
      <c r="AA198" s="440"/>
      <c r="AB198" s="440"/>
      <c r="AC198" s="440"/>
      <c r="AD198" s="440"/>
      <c r="AE198" s="440"/>
      <c r="AF198" s="440"/>
      <c r="AG198" s="440"/>
      <c r="AH198" s="440"/>
      <c r="AI198" s="440"/>
      <c r="AJ198" s="440"/>
      <c r="AK198" s="440"/>
      <c r="AL198" s="440"/>
      <c r="AM198" s="440"/>
      <c r="AN198" s="440"/>
      <c r="AO198" s="440"/>
      <c r="AP198" s="440"/>
      <c r="AQ198" s="440"/>
      <c r="AR198" s="440"/>
      <c r="AS198" s="440"/>
      <c r="AT198" s="440"/>
      <c r="AU198" s="440"/>
      <c r="AV198" s="440"/>
      <c r="AW198" s="440"/>
      <c r="AX198" s="440"/>
    </row>
    <row r="199" spans="1:50" s="310" customFormat="1" ht="21" customHeight="1">
      <c r="A199" s="887"/>
      <c r="B199" s="979"/>
      <c r="C199" s="919"/>
      <c r="D199" s="382" t="s">
        <v>1299</v>
      </c>
      <c r="E199" s="311"/>
      <c r="F199" s="324">
        <v>2</v>
      </c>
      <c r="G199" s="311">
        <v>1</v>
      </c>
      <c r="H199" s="354"/>
      <c r="I199" s="311"/>
      <c r="J199" s="812"/>
      <c r="K199" s="977"/>
      <c r="L199" s="972"/>
      <c r="M199" s="440"/>
      <c r="N199" s="440"/>
      <c r="O199" s="440"/>
      <c r="P199" s="440"/>
      <c r="Q199" s="440"/>
      <c r="R199" s="440"/>
      <c r="S199" s="440"/>
      <c r="T199" s="440"/>
      <c r="U199" s="440"/>
      <c r="V199" s="440"/>
      <c r="W199" s="440"/>
      <c r="X199" s="440"/>
      <c r="Y199" s="440"/>
      <c r="Z199" s="440"/>
      <c r="AA199" s="440"/>
      <c r="AB199" s="440"/>
      <c r="AC199" s="440"/>
      <c r="AD199" s="440"/>
      <c r="AE199" s="440"/>
      <c r="AF199" s="440"/>
      <c r="AG199" s="440"/>
      <c r="AH199" s="440"/>
      <c r="AI199" s="440"/>
      <c r="AJ199" s="440"/>
      <c r="AK199" s="440"/>
      <c r="AL199" s="440"/>
      <c r="AM199" s="440"/>
      <c r="AN199" s="440"/>
      <c r="AO199" s="440"/>
      <c r="AP199" s="440"/>
      <c r="AQ199" s="440"/>
      <c r="AR199" s="440"/>
      <c r="AS199" s="440"/>
      <c r="AT199" s="440"/>
      <c r="AU199" s="440"/>
      <c r="AV199" s="440"/>
      <c r="AW199" s="440"/>
      <c r="AX199" s="440"/>
    </row>
    <row r="200" spans="1:50" s="310" customFormat="1" ht="21" customHeight="1">
      <c r="A200" s="887"/>
      <c r="B200" s="979"/>
      <c r="C200" s="919"/>
      <c r="D200" s="105" t="s">
        <v>1300</v>
      </c>
      <c r="E200" s="311"/>
      <c r="F200" s="324">
        <v>1</v>
      </c>
      <c r="G200" s="311"/>
      <c r="H200" s="354"/>
      <c r="I200" s="311"/>
      <c r="J200" s="812"/>
      <c r="K200" s="977"/>
      <c r="L200" s="972"/>
      <c r="M200" s="440"/>
      <c r="N200" s="440"/>
      <c r="O200" s="440"/>
      <c r="P200" s="440"/>
      <c r="Q200" s="440"/>
      <c r="R200" s="440"/>
      <c r="S200" s="440"/>
      <c r="T200" s="440"/>
      <c r="U200" s="440"/>
      <c r="V200" s="440"/>
      <c r="W200" s="440"/>
      <c r="X200" s="440"/>
      <c r="Y200" s="440"/>
      <c r="Z200" s="440"/>
      <c r="AA200" s="440"/>
      <c r="AB200" s="440"/>
      <c r="AC200" s="440"/>
      <c r="AD200" s="440"/>
      <c r="AE200" s="440"/>
      <c r="AF200" s="440"/>
      <c r="AG200" s="440"/>
      <c r="AH200" s="440"/>
      <c r="AI200" s="440"/>
      <c r="AJ200" s="440"/>
      <c r="AK200" s="440"/>
      <c r="AL200" s="440"/>
      <c r="AM200" s="440"/>
      <c r="AN200" s="440"/>
      <c r="AO200" s="440"/>
      <c r="AP200" s="440"/>
      <c r="AQ200" s="440"/>
      <c r="AR200" s="440"/>
      <c r="AS200" s="440"/>
      <c r="AT200" s="440"/>
      <c r="AU200" s="440"/>
      <c r="AV200" s="440"/>
      <c r="AW200" s="440"/>
      <c r="AX200" s="440"/>
    </row>
    <row r="201" spans="1:50" ht="21" customHeight="1">
      <c r="A201" s="887"/>
      <c r="B201" s="979"/>
      <c r="C201" s="919"/>
      <c r="D201" s="105" t="s">
        <v>499</v>
      </c>
      <c r="E201" s="311"/>
      <c r="F201" s="324"/>
      <c r="G201" s="311"/>
      <c r="H201" s="311"/>
      <c r="I201" s="311"/>
      <c r="J201" s="812"/>
      <c r="K201" s="977"/>
      <c r="L201" s="972"/>
    </row>
    <row r="202" spans="1:50" ht="21" customHeight="1">
      <c r="A202" s="887"/>
      <c r="B202" s="979"/>
      <c r="C202" s="919"/>
      <c r="D202" s="105" t="s">
        <v>500</v>
      </c>
      <c r="E202" s="311"/>
      <c r="F202" s="324"/>
      <c r="G202" s="311"/>
      <c r="H202" s="311"/>
      <c r="I202" s="311"/>
      <c r="J202" s="812"/>
      <c r="K202" s="977"/>
      <c r="L202" s="972"/>
    </row>
    <row r="203" spans="1:50" s="310" customFormat="1" ht="21" customHeight="1">
      <c r="A203" s="887"/>
      <c r="B203" s="979"/>
      <c r="C203" s="919" t="s">
        <v>85</v>
      </c>
      <c r="D203" s="105" t="s">
        <v>782</v>
      </c>
      <c r="E203" s="311"/>
      <c r="F203" s="324"/>
      <c r="G203" s="311"/>
      <c r="H203" s="354"/>
      <c r="I203" s="311"/>
      <c r="J203" s="812"/>
      <c r="K203" s="360"/>
      <c r="L203" s="972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40"/>
      <c r="AF203" s="440"/>
      <c r="AG203" s="440"/>
      <c r="AH203" s="440"/>
      <c r="AI203" s="440"/>
      <c r="AJ203" s="440"/>
      <c r="AK203" s="440"/>
      <c r="AL203" s="440"/>
      <c r="AM203" s="440"/>
      <c r="AN203" s="440"/>
      <c r="AO203" s="440"/>
      <c r="AP203" s="440"/>
      <c r="AQ203" s="440"/>
      <c r="AR203" s="440"/>
      <c r="AS203" s="440"/>
      <c r="AT203" s="440"/>
      <c r="AU203" s="440"/>
      <c r="AV203" s="440"/>
      <c r="AW203" s="440"/>
      <c r="AX203" s="440"/>
    </row>
    <row r="204" spans="1:50" s="310" customFormat="1" ht="21" customHeight="1">
      <c r="A204" s="887"/>
      <c r="B204" s="979"/>
      <c r="C204" s="919"/>
      <c r="D204" s="105" t="s">
        <v>886</v>
      </c>
      <c r="E204" s="311"/>
      <c r="F204" s="324"/>
      <c r="G204" s="311"/>
      <c r="H204" s="354"/>
      <c r="I204" s="311"/>
      <c r="J204" s="812"/>
      <c r="K204" s="487"/>
      <c r="L204" s="972"/>
      <c r="M204" s="440"/>
      <c r="N204" s="440"/>
      <c r="O204" s="440"/>
      <c r="P204" s="440"/>
      <c r="Q204" s="440"/>
      <c r="R204" s="440"/>
      <c r="S204" s="440"/>
      <c r="T204" s="440"/>
      <c r="U204" s="440"/>
      <c r="V204" s="440"/>
      <c r="W204" s="440"/>
      <c r="X204" s="440"/>
      <c r="Y204" s="440"/>
      <c r="Z204" s="440"/>
      <c r="AA204" s="440"/>
      <c r="AB204" s="440"/>
      <c r="AC204" s="440"/>
      <c r="AD204" s="440"/>
      <c r="AE204" s="440"/>
      <c r="AF204" s="440"/>
      <c r="AG204" s="440"/>
      <c r="AH204" s="440"/>
      <c r="AI204" s="440"/>
      <c r="AJ204" s="440"/>
      <c r="AK204" s="440"/>
      <c r="AL204" s="440"/>
      <c r="AM204" s="440"/>
      <c r="AN204" s="440"/>
      <c r="AO204" s="440"/>
      <c r="AP204" s="440"/>
      <c r="AQ204" s="440"/>
      <c r="AR204" s="440"/>
      <c r="AS204" s="440"/>
      <c r="AT204" s="440"/>
      <c r="AU204" s="440"/>
      <c r="AV204" s="440"/>
      <c r="AW204" s="440"/>
      <c r="AX204" s="440"/>
    </row>
    <row r="205" spans="1:50" ht="21" customHeight="1">
      <c r="A205" s="887"/>
      <c r="B205" s="979"/>
      <c r="C205" s="919"/>
      <c r="D205" s="105" t="s">
        <v>501</v>
      </c>
      <c r="E205" s="311"/>
      <c r="F205" s="324"/>
      <c r="G205" s="311"/>
      <c r="H205" s="311"/>
      <c r="I205" s="311"/>
      <c r="J205" s="812"/>
      <c r="K205" s="977">
        <f>SUM(E203:J216)</f>
        <v>0</v>
      </c>
      <c r="L205" s="972"/>
    </row>
    <row r="206" spans="1:50" ht="21" customHeight="1">
      <c r="A206" s="887"/>
      <c r="B206" s="979"/>
      <c r="C206" s="919"/>
      <c r="D206" s="105" t="s">
        <v>502</v>
      </c>
      <c r="E206" s="311"/>
      <c r="F206" s="324"/>
      <c r="G206" s="311"/>
      <c r="H206" s="311"/>
      <c r="I206" s="311"/>
      <c r="J206" s="812"/>
      <c r="K206" s="977"/>
      <c r="L206" s="972"/>
    </row>
    <row r="207" spans="1:50" ht="21" customHeight="1">
      <c r="A207" s="887"/>
      <c r="B207" s="979"/>
      <c r="C207" s="919"/>
      <c r="D207" s="105" t="s">
        <v>503</v>
      </c>
      <c r="E207" s="311"/>
      <c r="F207" s="324"/>
      <c r="G207" s="311"/>
      <c r="H207" s="311"/>
      <c r="I207" s="311"/>
      <c r="J207" s="812"/>
      <c r="K207" s="977"/>
      <c r="L207" s="972"/>
    </row>
    <row r="208" spans="1:50" ht="21" customHeight="1">
      <c r="A208" s="887"/>
      <c r="B208" s="979"/>
      <c r="C208" s="919"/>
      <c r="D208" s="105" t="s">
        <v>504</v>
      </c>
      <c r="E208" s="311"/>
      <c r="F208" s="324"/>
      <c r="G208" s="311"/>
      <c r="H208" s="311"/>
      <c r="I208" s="311"/>
      <c r="J208" s="812"/>
      <c r="K208" s="977"/>
      <c r="L208" s="972"/>
    </row>
    <row r="209" spans="1:50" s="310" customFormat="1" ht="21" customHeight="1">
      <c r="A209" s="887"/>
      <c r="B209" s="979"/>
      <c r="C209" s="919"/>
      <c r="D209" s="105" t="s">
        <v>1291</v>
      </c>
      <c r="E209" s="311"/>
      <c r="F209" s="324"/>
      <c r="G209" s="311"/>
      <c r="H209" s="311"/>
      <c r="I209" s="311"/>
      <c r="J209" s="812"/>
      <c r="K209" s="977"/>
      <c r="L209" s="972"/>
      <c r="M209" s="440"/>
      <c r="N209" s="440"/>
      <c r="O209" s="440"/>
      <c r="P209" s="440"/>
      <c r="Q209" s="440"/>
      <c r="R209" s="440"/>
      <c r="S209" s="440"/>
      <c r="T209" s="440"/>
      <c r="U209" s="440"/>
      <c r="V209" s="440"/>
      <c r="W209" s="440"/>
      <c r="X209" s="440"/>
      <c r="Y209" s="440"/>
      <c r="Z209" s="440"/>
      <c r="AA209" s="440"/>
      <c r="AB209" s="440"/>
      <c r="AC209" s="440"/>
      <c r="AD209" s="440"/>
      <c r="AE209" s="440"/>
      <c r="AF209" s="440"/>
      <c r="AG209" s="440"/>
      <c r="AH209" s="440"/>
      <c r="AI209" s="440"/>
      <c r="AJ209" s="440"/>
      <c r="AK209" s="440"/>
      <c r="AL209" s="440"/>
      <c r="AM209" s="440"/>
      <c r="AN209" s="440"/>
      <c r="AO209" s="440"/>
      <c r="AP209" s="440"/>
      <c r="AQ209" s="440"/>
      <c r="AR209" s="440"/>
      <c r="AS209" s="440"/>
      <c r="AT209" s="440"/>
      <c r="AU209" s="440"/>
      <c r="AV209" s="440"/>
      <c r="AW209" s="440"/>
      <c r="AX209" s="440"/>
    </row>
    <row r="210" spans="1:50" ht="21" customHeight="1">
      <c r="A210" s="887"/>
      <c r="B210" s="979"/>
      <c r="C210" s="919"/>
      <c r="D210" s="105" t="s">
        <v>505</v>
      </c>
      <c r="E210" s="311"/>
      <c r="F210" s="324"/>
      <c r="G210" s="311"/>
      <c r="H210" s="311"/>
      <c r="I210" s="311"/>
      <c r="J210" s="812"/>
      <c r="K210" s="977"/>
      <c r="L210" s="972"/>
    </row>
    <row r="211" spans="1:50" ht="21" customHeight="1">
      <c r="A211" s="887"/>
      <c r="B211" s="979"/>
      <c r="C211" s="919"/>
      <c r="D211" s="105" t="s">
        <v>506</v>
      </c>
      <c r="E211" s="311"/>
      <c r="F211" s="324"/>
      <c r="G211" s="311"/>
      <c r="H211" s="311"/>
      <c r="I211" s="311"/>
      <c r="J211" s="812"/>
      <c r="K211" s="977"/>
      <c r="L211" s="972"/>
    </row>
    <row r="212" spans="1:50" ht="21" customHeight="1">
      <c r="A212" s="887"/>
      <c r="B212" s="979"/>
      <c r="C212" s="919"/>
      <c r="D212" s="105" t="s">
        <v>507</v>
      </c>
      <c r="E212" s="311"/>
      <c r="F212" s="324"/>
      <c r="G212" s="311"/>
      <c r="H212" s="311"/>
      <c r="I212" s="311"/>
      <c r="J212" s="812"/>
      <c r="K212" s="977"/>
      <c r="L212" s="972"/>
    </row>
    <row r="213" spans="1:50" ht="21" customHeight="1">
      <c r="A213" s="887"/>
      <c r="B213" s="979"/>
      <c r="C213" s="919"/>
      <c r="D213" s="105" t="s">
        <v>509</v>
      </c>
      <c r="E213" s="311"/>
      <c r="F213" s="324"/>
      <c r="G213" s="311"/>
      <c r="H213" s="311"/>
      <c r="I213" s="311"/>
      <c r="J213" s="812"/>
      <c r="K213" s="977"/>
      <c r="L213" s="972"/>
    </row>
    <row r="214" spans="1:50" ht="21" customHeight="1">
      <c r="A214" s="887"/>
      <c r="B214" s="979"/>
      <c r="C214" s="919"/>
      <c r="D214" s="105" t="s">
        <v>508</v>
      </c>
      <c r="E214" s="311"/>
      <c r="F214" s="324"/>
      <c r="G214" s="311"/>
      <c r="H214" s="311"/>
      <c r="I214" s="311"/>
      <c r="J214" s="812"/>
      <c r="K214" s="977"/>
      <c r="L214" s="972"/>
    </row>
    <row r="215" spans="1:50" ht="21" customHeight="1">
      <c r="A215" s="887"/>
      <c r="B215" s="979"/>
      <c r="C215" s="919"/>
      <c r="D215" s="105" t="s">
        <v>510</v>
      </c>
      <c r="E215" s="311"/>
      <c r="F215" s="324"/>
      <c r="G215" s="311"/>
      <c r="H215" s="311"/>
      <c r="I215" s="311"/>
      <c r="J215" s="812"/>
      <c r="K215" s="977"/>
      <c r="L215" s="972"/>
    </row>
    <row r="216" spans="1:50" ht="21" customHeight="1">
      <c r="A216" s="887"/>
      <c r="B216" s="980"/>
      <c r="C216" s="982"/>
      <c r="D216" s="220" t="s">
        <v>511</v>
      </c>
      <c r="E216" s="291"/>
      <c r="F216" s="684"/>
      <c r="G216" s="289"/>
      <c r="H216" s="289"/>
      <c r="I216" s="291"/>
      <c r="J216" s="813"/>
      <c r="K216" s="978"/>
      <c r="L216" s="973"/>
    </row>
    <row r="217" spans="1:50">
      <c r="A217" s="916" t="s">
        <v>171</v>
      </c>
      <c r="B217" s="917"/>
      <c r="C217" s="917"/>
      <c r="D217" s="150"/>
      <c r="E217" s="70">
        <f>SUM(E2:E216)</f>
        <v>0</v>
      </c>
      <c r="F217" s="685">
        <f>SUM(F2:F216)</f>
        <v>78</v>
      </c>
      <c r="G217" s="70">
        <f t="shared" ref="G217:I217" si="0">SUM(G4:G216)</f>
        <v>63</v>
      </c>
      <c r="H217" s="70">
        <f>SUM(H2:H216)</f>
        <v>35</v>
      </c>
      <c r="I217" s="70">
        <f t="shared" si="0"/>
        <v>0</v>
      </c>
      <c r="J217" s="70">
        <f>SUM(J2:J216)</f>
        <v>0</v>
      </c>
      <c r="K217" s="70">
        <f>SUM(K2:K216)</f>
        <v>161</v>
      </c>
      <c r="L217" s="66">
        <f>SUM(L2:L216)</f>
        <v>161</v>
      </c>
    </row>
    <row r="218" spans="1:50">
      <c r="F218" s="309"/>
    </row>
    <row r="219" spans="1:50">
      <c r="F219" s="309"/>
    </row>
    <row r="220" spans="1:50">
      <c r="F220" s="309"/>
    </row>
    <row r="221" spans="1:50" s="440" customFormat="1">
      <c r="C221" s="459"/>
      <c r="E221" s="458"/>
      <c r="F221" s="687"/>
    </row>
    <row r="222" spans="1:50" s="440" customFormat="1">
      <c r="C222" s="459"/>
      <c r="E222" s="458"/>
      <c r="F222" s="687"/>
    </row>
    <row r="223" spans="1:50" s="440" customFormat="1">
      <c r="C223" s="459"/>
      <c r="E223" s="458"/>
      <c r="F223" s="687"/>
      <c r="G223" s="460"/>
    </row>
    <row r="224" spans="1:50" s="440" customFormat="1">
      <c r="C224" s="459"/>
      <c r="E224" s="458"/>
      <c r="F224" s="687"/>
    </row>
    <row r="225" spans="3:6" s="440" customFormat="1">
      <c r="C225" s="459"/>
      <c r="E225" s="458"/>
      <c r="F225" s="687"/>
    </row>
    <row r="226" spans="3:6" s="440" customFormat="1">
      <c r="C226" s="459"/>
      <c r="E226" s="458"/>
      <c r="F226" s="687"/>
    </row>
    <row r="227" spans="3:6" s="440" customFormat="1">
      <c r="C227" s="459"/>
      <c r="E227" s="458"/>
      <c r="F227" s="687"/>
    </row>
    <row r="228" spans="3:6" s="440" customFormat="1">
      <c r="C228" s="459"/>
      <c r="E228" s="458"/>
      <c r="F228" s="687"/>
    </row>
    <row r="229" spans="3:6" s="440" customFormat="1">
      <c r="C229" s="459"/>
      <c r="E229" s="458"/>
      <c r="F229" s="687"/>
    </row>
    <row r="230" spans="3:6" s="440" customFormat="1">
      <c r="C230" s="459"/>
      <c r="E230" s="458"/>
      <c r="F230" s="687"/>
    </row>
    <row r="231" spans="3:6" s="440" customFormat="1">
      <c r="C231" s="459"/>
      <c r="E231" s="458"/>
      <c r="F231" s="687"/>
    </row>
    <row r="232" spans="3:6" s="440" customFormat="1">
      <c r="C232" s="459"/>
      <c r="E232" s="458"/>
      <c r="F232" s="687"/>
    </row>
    <row r="233" spans="3:6" s="440" customFormat="1">
      <c r="C233" s="459"/>
      <c r="E233" s="458"/>
      <c r="F233" s="687"/>
    </row>
    <row r="234" spans="3:6" s="440" customFormat="1">
      <c r="C234" s="459"/>
      <c r="E234" s="458"/>
      <c r="F234" s="687"/>
    </row>
    <row r="235" spans="3:6" s="440" customFormat="1">
      <c r="C235" s="459"/>
      <c r="E235" s="458"/>
      <c r="F235" s="687"/>
    </row>
    <row r="236" spans="3:6" s="440" customFormat="1">
      <c r="C236" s="459"/>
      <c r="E236" s="458"/>
      <c r="F236" s="687"/>
    </row>
    <row r="237" spans="3:6" s="440" customFormat="1">
      <c r="C237" s="459"/>
      <c r="E237" s="458"/>
      <c r="F237" s="687"/>
    </row>
    <row r="238" spans="3:6" s="440" customFormat="1">
      <c r="C238" s="459"/>
      <c r="E238" s="458"/>
      <c r="F238" s="687"/>
    </row>
    <row r="239" spans="3:6" s="440" customFormat="1">
      <c r="C239" s="459"/>
      <c r="E239" s="458"/>
      <c r="F239" s="687"/>
    </row>
    <row r="240" spans="3:6" s="440" customFormat="1">
      <c r="C240" s="459"/>
      <c r="E240" s="458"/>
      <c r="F240" s="687"/>
    </row>
    <row r="241" spans="3:6" s="440" customFormat="1">
      <c r="C241" s="459"/>
      <c r="E241" s="458"/>
      <c r="F241" s="687"/>
    </row>
    <row r="242" spans="3:6" s="440" customFormat="1">
      <c r="C242" s="459"/>
      <c r="E242" s="458"/>
      <c r="F242" s="687"/>
    </row>
    <row r="243" spans="3:6" s="440" customFormat="1">
      <c r="C243" s="459"/>
      <c r="E243" s="458"/>
      <c r="F243" s="687"/>
    </row>
    <row r="244" spans="3:6" s="440" customFormat="1">
      <c r="C244" s="459"/>
      <c r="E244" s="458"/>
      <c r="F244" s="687"/>
    </row>
    <row r="245" spans="3:6" s="440" customFormat="1">
      <c r="C245" s="459"/>
      <c r="E245" s="458"/>
      <c r="F245" s="687"/>
    </row>
    <row r="246" spans="3:6" s="440" customFormat="1">
      <c r="C246" s="459"/>
      <c r="E246" s="458"/>
      <c r="F246" s="687"/>
    </row>
    <row r="247" spans="3:6" s="440" customFormat="1">
      <c r="C247" s="459"/>
      <c r="E247" s="458"/>
      <c r="F247" s="687"/>
    </row>
    <row r="248" spans="3:6" s="440" customFormat="1">
      <c r="C248" s="459"/>
      <c r="E248" s="458"/>
      <c r="F248" s="687"/>
    </row>
    <row r="249" spans="3:6" s="440" customFormat="1">
      <c r="C249" s="459"/>
      <c r="E249" s="458"/>
      <c r="F249" s="687"/>
    </row>
    <row r="250" spans="3:6" s="440" customFormat="1">
      <c r="C250" s="459"/>
      <c r="E250" s="458"/>
      <c r="F250" s="687"/>
    </row>
    <row r="251" spans="3:6" s="440" customFormat="1">
      <c r="C251" s="459"/>
      <c r="E251" s="458"/>
      <c r="F251" s="687"/>
    </row>
    <row r="252" spans="3:6" s="440" customFormat="1">
      <c r="C252" s="459"/>
      <c r="E252" s="458"/>
      <c r="F252" s="687"/>
    </row>
    <row r="253" spans="3:6" s="440" customFormat="1">
      <c r="C253" s="459"/>
      <c r="E253" s="458"/>
      <c r="F253" s="687"/>
    </row>
    <row r="254" spans="3:6" s="440" customFormat="1">
      <c r="C254" s="459"/>
      <c r="E254" s="458"/>
      <c r="F254" s="687"/>
    </row>
    <row r="255" spans="3:6" s="440" customFormat="1">
      <c r="C255" s="459"/>
      <c r="E255" s="458"/>
      <c r="F255" s="687"/>
    </row>
    <row r="256" spans="3:6" s="440" customFormat="1">
      <c r="C256" s="459"/>
      <c r="E256" s="458"/>
      <c r="F256" s="687"/>
    </row>
    <row r="257" spans="3:6" s="440" customFormat="1">
      <c r="C257" s="459"/>
      <c r="E257" s="458"/>
      <c r="F257" s="687"/>
    </row>
    <row r="258" spans="3:6" s="440" customFormat="1">
      <c r="C258" s="459"/>
      <c r="E258" s="458"/>
      <c r="F258" s="687"/>
    </row>
    <row r="259" spans="3:6" s="440" customFormat="1">
      <c r="C259" s="459"/>
      <c r="E259" s="458"/>
      <c r="F259" s="687"/>
    </row>
    <row r="260" spans="3:6" s="440" customFormat="1">
      <c r="C260" s="459"/>
      <c r="E260" s="458"/>
      <c r="F260" s="687"/>
    </row>
    <row r="261" spans="3:6" s="440" customFormat="1">
      <c r="C261" s="459"/>
      <c r="E261" s="458"/>
      <c r="F261" s="687"/>
    </row>
    <row r="262" spans="3:6" s="440" customFormat="1">
      <c r="C262" s="459"/>
      <c r="E262" s="458"/>
      <c r="F262" s="687"/>
    </row>
    <row r="263" spans="3:6" s="440" customFormat="1">
      <c r="C263" s="459"/>
      <c r="E263" s="458"/>
      <c r="F263" s="687"/>
    </row>
    <row r="264" spans="3:6" s="440" customFormat="1">
      <c r="C264" s="459"/>
      <c r="E264" s="458"/>
      <c r="F264" s="687"/>
    </row>
    <row r="265" spans="3:6" s="440" customFormat="1">
      <c r="C265" s="459"/>
      <c r="E265" s="458"/>
      <c r="F265" s="687"/>
    </row>
    <row r="266" spans="3:6" s="440" customFormat="1">
      <c r="C266" s="459"/>
      <c r="E266" s="458"/>
      <c r="F266" s="687"/>
    </row>
    <row r="267" spans="3:6" s="440" customFormat="1">
      <c r="C267" s="459"/>
      <c r="E267" s="458"/>
      <c r="F267" s="687"/>
    </row>
    <row r="268" spans="3:6" s="440" customFormat="1">
      <c r="C268" s="459"/>
      <c r="E268" s="458"/>
      <c r="F268" s="687"/>
    </row>
    <row r="269" spans="3:6" s="440" customFormat="1">
      <c r="C269" s="459"/>
      <c r="E269" s="458"/>
      <c r="F269" s="687"/>
    </row>
    <row r="270" spans="3:6" s="440" customFormat="1">
      <c r="C270" s="459"/>
      <c r="E270" s="458"/>
      <c r="F270" s="687"/>
    </row>
    <row r="271" spans="3:6" s="440" customFormat="1">
      <c r="C271" s="459"/>
      <c r="E271" s="458"/>
      <c r="F271" s="687"/>
    </row>
    <row r="272" spans="3:6" s="440" customFormat="1">
      <c r="C272" s="459"/>
      <c r="E272" s="458"/>
      <c r="F272" s="687"/>
    </row>
    <row r="273" spans="3:6" s="440" customFormat="1">
      <c r="C273" s="459"/>
      <c r="E273" s="458"/>
      <c r="F273" s="687"/>
    </row>
    <row r="274" spans="3:6" s="440" customFormat="1">
      <c r="C274" s="459"/>
      <c r="E274" s="458"/>
      <c r="F274" s="687"/>
    </row>
    <row r="275" spans="3:6" s="440" customFormat="1">
      <c r="C275" s="459"/>
      <c r="E275" s="458"/>
      <c r="F275" s="687"/>
    </row>
    <row r="276" spans="3:6" s="440" customFormat="1">
      <c r="C276" s="459"/>
      <c r="E276" s="458"/>
      <c r="F276" s="687"/>
    </row>
    <row r="277" spans="3:6" s="440" customFormat="1">
      <c r="C277" s="459"/>
      <c r="E277" s="458"/>
      <c r="F277" s="687"/>
    </row>
    <row r="278" spans="3:6" s="440" customFormat="1">
      <c r="C278" s="459"/>
      <c r="E278" s="458"/>
      <c r="F278" s="687"/>
    </row>
    <row r="279" spans="3:6" s="440" customFormat="1">
      <c r="C279" s="459"/>
      <c r="E279" s="458"/>
      <c r="F279" s="687"/>
    </row>
    <row r="280" spans="3:6" s="440" customFormat="1">
      <c r="C280" s="459"/>
      <c r="E280" s="458"/>
      <c r="F280" s="687"/>
    </row>
    <row r="281" spans="3:6" s="440" customFormat="1">
      <c r="C281" s="459"/>
      <c r="E281" s="458"/>
      <c r="F281" s="687"/>
    </row>
    <row r="282" spans="3:6" s="440" customFormat="1">
      <c r="C282" s="459"/>
      <c r="E282" s="458"/>
      <c r="F282" s="687"/>
    </row>
    <row r="283" spans="3:6" s="440" customFormat="1">
      <c r="C283" s="459"/>
      <c r="E283" s="458"/>
      <c r="F283" s="687"/>
    </row>
    <row r="284" spans="3:6" s="440" customFormat="1">
      <c r="C284" s="459"/>
      <c r="E284" s="458"/>
      <c r="F284" s="687"/>
    </row>
    <row r="285" spans="3:6" s="440" customFormat="1">
      <c r="C285" s="459"/>
      <c r="E285" s="458"/>
      <c r="F285" s="687"/>
    </row>
    <row r="286" spans="3:6" s="440" customFormat="1">
      <c r="C286" s="459"/>
      <c r="E286" s="458"/>
      <c r="F286" s="687"/>
    </row>
    <row r="287" spans="3:6" s="440" customFormat="1">
      <c r="C287" s="459"/>
      <c r="E287" s="458"/>
      <c r="F287" s="687"/>
    </row>
    <row r="288" spans="3:6" s="440" customFormat="1">
      <c r="C288" s="459"/>
      <c r="E288" s="458"/>
      <c r="F288" s="687"/>
    </row>
    <row r="289" spans="3:6" s="440" customFormat="1">
      <c r="C289" s="459"/>
      <c r="E289" s="458"/>
      <c r="F289" s="687"/>
    </row>
    <row r="290" spans="3:6">
      <c r="F290" s="687"/>
    </row>
    <row r="291" spans="3:6">
      <c r="F291" s="687"/>
    </row>
    <row r="292" spans="3:6">
      <c r="F292" s="687"/>
    </row>
    <row r="293" spans="3:6">
      <c r="F293" s="687"/>
    </row>
    <row r="294" spans="3:6">
      <c r="F294" s="687"/>
    </row>
    <row r="295" spans="3:6">
      <c r="F295" s="687"/>
    </row>
    <row r="296" spans="3:6">
      <c r="F296" s="687"/>
    </row>
    <row r="297" spans="3:6">
      <c r="F297" s="687"/>
    </row>
    <row r="298" spans="3:6">
      <c r="F298" s="687"/>
    </row>
    <row r="299" spans="3:6">
      <c r="F299" s="687"/>
    </row>
    <row r="300" spans="3:6">
      <c r="F300" s="687"/>
    </row>
    <row r="301" spans="3:6">
      <c r="F301" s="687"/>
    </row>
    <row r="302" spans="3:6">
      <c r="F302" s="687"/>
    </row>
    <row r="303" spans="3:6">
      <c r="F303" s="687"/>
    </row>
    <row r="304" spans="3:6">
      <c r="F304" s="687"/>
    </row>
    <row r="305" spans="6:6">
      <c r="F305" s="687"/>
    </row>
    <row r="306" spans="6:6">
      <c r="F306" s="687"/>
    </row>
    <row r="307" spans="6:6">
      <c r="F307" s="687"/>
    </row>
    <row r="308" spans="6:6">
      <c r="F308" s="687"/>
    </row>
    <row r="309" spans="6:6">
      <c r="F309" s="687"/>
    </row>
    <row r="310" spans="6:6">
      <c r="F310" s="687"/>
    </row>
    <row r="311" spans="6:6">
      <c r="F311" s="687"/>
    </row>
    <row r="312" spans="6:6">
      <c r="F312" s="687"/>
    </row>
    <row r="313" spans="6:6">
      <c r="F313" s="687"/>
    </row>
    <row r="314" spans="6:6">
      <c r="F314" s="687"/>
    </row>
    <row r="315" spans="6:6">
      <c r="F315" s="687"/>
    </row>
    <row r="316" spans="6:6">
      <c r="F316" s="687"/>
    </row>
    <row r="317" spans="6:6">
      <c r="F317" s="687"/>
    </row>
    <row r="318" spans="6:6">
      <c r="F318" s="687"/>
    </row>
    <row r="319" spans="6:6">
      <c r="F319" s="687"/>
    </row>
    <row r="320" spans="6:6">
      <c r="F320" s="687"/>
    </row>
    <row r="321" spans="6:6">
      <c r="F321" s="687"/>
    </row>
    <row r="322" spans="6:6">
      <c r="F322" s="687"/>
    </row>
    <row r="323" spans="6:6">
      <c r="F323" s="687"/>
    </row>
    <row r="324" spans="6:6">
      <c r="F324" s="687"/>
    </row>
    <row r="325" spans="6:6">
      <c r="F325" s="687"/>
    </row>
    <row r="326" spans="6:6">
      <c r="F326" s="687"/>
    </row>
    <row r="327" spans="6:6">
      <c r="F327" s="687"/>
    </row>
    <row r="328" spans="6:6">
      <c r="F328" s="687"/>
    </row>
    <row r="329" spans="6:6">
      <c r="F329" s="687"/>
    </row>
    <row r="330" spans="6:6">
      <c r="F330" s="687"/>
    </row>
    <row r="331" spans="6:6">
      <c r="F331" s="687"/>
    </row>
    <row r="332" spans="6:6">
      <c r="F332" s="687"/>
    </row>
    <row r="333" spans="6:6">
      <c r="F333" s="687"/>
    </row>
    <row r="334" spans="6:6">
      <c r="F334" s="687"/>
    </row>
    <row r="335" spans="6:6">
      <c r="F335" s="687"/>
    </row>
    <row r="336" spans="6:6">
      <c r="F336" s="687"/>
    </row>
    <row r="337" spans="6:6">
      <c r="F337" s="687"/>
    </row>
    <row r="338" spans="6:6">
      <c r="F338" s="687"/>
    </row>
    <row r="339" spans="6:6">
      <c r="F339" s="687"/>
    </row>
    <row r="340" spans="6:6">
      <c r="F340" s="687"/>
    </row>
    <row r="341" spans="6:6">
      <c r="F341" s="687"/>
    </row>
    <row r="342" spans="6:6">
      <c r="F342" s="687"/>
    </row>
    <row r="343" spans="6:6">
      <c r="F343" s="687"/>
    </row>
    <row r="344" spans="6:6">
      <c r="F344" s="687"/>
    </row>
    <row r="345" spans="6:6">
      <c r="F345" s="687"/>
    </row>
    <row r="346" spans="6:6">
      <c r="F346" s="687"/>
    </row>
    <row r="347" spans="6:6">
      <c r="F347" s="687"/>
    </row>
    <row r="348" spans="6:6">
      <c r="F348" s="687"/>
    </row>
    <row r="349" spans="6:6">
      <c r="F349" s="687"/>
    </row>
    <row r="350" spans="6:6">
      <c r="F350" s="687"/>
    </row>
    <row r="351" spans="6:6">
      <c r="F351" s="687"/>
    </row>
    <row r="352" spans="6:6">
      <c r="F352" s="687"/>
    </row>
    <row r="353" spans="6:6">
      <c r="F353" s="687"/>
    </row>
    <row r="354" spans="6:6">
      <c r="F354" s="687"/>
    </row>
    <row r="355" spans="6:6">
      <c r="F355" s="687"/>
    </row>
    <row r="356" spans="6:6">
      <c r="F356" s="687"/>
    </row>
    <row r="357" spans="6:6">
      <c r="F357" s="687"/>
    </row>
    <row r="358" spans="6:6">
      <c r="F358" s="687"/>
    </row>
    <row r="359" spans="6:6">
      <c r="F359" s="687"/>
    </row>
    <row r="360" spans="6:6">
      <c r="F360" s="687"/>
    </row>
    <row r="361" spans="6:6">
      <c r="F361" s="687"/>
    </row>
    <row r="362" spans="6:6">
      <c r="F362" s="687"/>
    </row>
    <row r="363" spans="6:6">
      <c r="F363" s="687"/>
    </row>
    <row r="364" spans="6:6">
      <c r="F364" s="687"/>
    </row>
    <row r="365" spans="6:6">
      <c r="F365" s="687"/>
    </row>
    <row r="366" spans="6:6">
      <c r="F366" s="687"/>
    </row>
    <row r="367" spans="6:6">
      <c r="F367" s="687"/>
    </row>
    <row r="368" spans="6:6">
      <c r="F368" s="687"/>
    </row>
    <row r="369" spans="6:6">
      <c r="F369" s="686"/>
    </row>
    <row r="370" spans="6:6">
      <c r="F370" s="686"/>
    </row>
    <row r="371" spans="6:6">
      <c r="F371" s="686"/>
    </row>
    <row r="372" spans="6:6">
      <c r="F372" s="686"/>
    </row>
    <row r="373" spans="6:6">
      <c r="F373" s="686"/>
    </row>
    <row r="374" spans="6:6">
      <c r="F374" s="686"/>
    </row>
    <row r="375" spans="6:6">
      <c r="F375" s="686"/>
    </row>
    <row r="376" spans="6:6">
      <c r="F376" s="686"/>
    </row>
    <row r="377" spans="6:6">
      <c r="F377" s="686"/>
    </row>
    <row r="378" spans="6:6">
      <c r="F378" s="686"/>
    </row>
    <row r="379" spans="6:6">
      <c r="F379" s="686"/>
    </row>
    <row r="380" spans="6:6">
      <c r="F380" s="686"/>
    </row>
    <row r="381" spans="6:6">
      <c r="F381" s="686"/>
    </row>
    <row r="382" spans="6:6">
      <c r="F382" s="686"/>
    </row>
    <row r="383" spans="6:6">
      <c r="F383" s="686"/>
    </row>
    <row r="384" spans="6:6">
      <c r="F384" s="686"/>
    </row>
    <row r="385" spans="6:6">
      <c r="F385" s="686"/>
    </row>
    <row r="386" spans="6:6">
      <c r="F386" s="686"/>
    </row>
    <row r="387" spans="6:6">
      <c r="F387" s="686"/>
    </row>
    <row r="388" spans="6:6">
      <c r="F388" s="686"/>
    </row>
    <row r="389" spans="6:6">
      <c r="F389" s="686"/>
    </row>
    <row r="390" spans="6:6">
      <c r="F390" s="686"/>
    </row>
    <row r="391" spans="6:6">
      <c r="F391" s="686"/>
    </row>
    <row r="392" spans="6:6">
      <c r="F392" s="686"/>
    </row>
    <row r="393" spans="6:6">
      <c r="F393" s="686"/>
    </row>
    <row r="394" spans="6:6">
      <c r="F394" s="686"/>
    </row>
    <row r="395" spans="6:6">
      <c r="F395" s="686"/>
    </row>
    <row r="396" spans="6:6">
      <c r="F396" s="686"/>
    </row>
    <row r="397" spans="6:6">
      <c r="F397" s="686"/>
    </row>
    <row r="398" spans="6:6">
      <c r="F398" s="686"/>
    </row>
    <row r="399" spans="6:6">
      <c r="F399" s="686"/>
    </row>
    <row r="400" spans="6:6">
      <c r="F400" s="686"/>
    </row>
    <row r="401" spans="6:6">
      <c r="F401" s="686"/>
    </row>
    <row r="402" spans="6:6">
      <c r="F402" s="686"/>
    </row>
    <row r="403" spans="6:6">
      <c r="F403" s="686"/>
    </row>
    <row r="404" spans="6:6">
      <c r="F404" s="686"/>
    </row>
    <row r="405" spans="6:6">
      <c r="F405" s="686"/>
    </row>
    <row r="406" spans="6:6">
      <c r="F406" s="686"/>
    </row>
    <row r="407" spans="6:6">
      <c r="F407" s="686"/>
    </row>
    <row r="408" spans="6:6">
      <c r="F408" s="686"/>
    </row>
    <row r="409" spans="6:6">
      <c r="F409" s="686"/>
    </row>
    <row r="410" spans="6:6">
      <c r="F410" s="686"/>
    </row>
    <row r="411" spans="6:6">
      <c r="F411" s="686"/>
    </row>
    <row r="412" spans="6:6">
      <c r="F412" s="686"/>
    </row>
    <row r="413" spans="6:6">
      <c r="F413" s="686"/>
    </row>
    <row r="414" spans="6:6">
      <c r="F414" s="686"/>
    </row>
    <row r="415" spans="6:6">
      <c r="F415" s="686"/>
    </row>
    <row r="416" spans="6:6">
      <c r="F416" s="686"/>
    </row>
    <row r="417" spans="6:6">
      <c r="F417" s="686"/>
    </row>
    <row r="418" spans="6:6">
      <c r="F418" s="686"/>
    </row>
    <row r="419" spans="6:6">
      <c r="F419" s="686"/>
    </row>
    <row r="420" spans="6:6">
      <c r="F420" s="686"/>
    </row>
    <row r="421" spans="6:6">
      <c r="F421" s="686"/>
    </row>
    <row r="422" spans="6:6">
      <c r="F422" s="686"/>
    </row>
    <row r="423" spans="6:6">
      <c r="F423" s="686"/>
    </row>
    <row r="424" spans="6:6">
      <c r="F424" s="686"/>
    </row>
    <row r="425" spans="6:6">
      <c r="F425" s="686"/>
    </row>
    <row r="426" spans="6:6">
      <c r="F426" s="686"/>
    </row>
    <row r="427" spans="6:6">
      <c r="F427" s="686"/>
    </row>
    <row r="428" spans="6:6">
      <c r="F428" s="686"/>
    </row>
    <row r="429" spans="6:6">
      <c r="F429" s="686"/>
    </row>
    <row r="430" spans="6:6">
      <c r="F430" s="686"/>
    </row>
    <row r="431" spans="6:6">
      <c r="F431" s="686"/>
    </row>
    <row r="432" spans="6:6">
      <c r="F432" s="686"/>
    </row>
    <row r="433" spans="6:6">
      <c r="F433" s="686"/>
    </row>
    <row r="434" spans="6:6">
      <c r="F434" s="686"/>
    </row>
    <row r="435" spans="6:6">
      <c r="F435" s="686"/>
    </row>
    <row r="436" spans="6:6">
      <c r="F436" s="686"/>
    </row>
    <row r="437" spans="6:6">
      <c r="F437" s="686"/>
    </row>
    <row r="438" spans="6:6">
      <c r="F438" s="686"/>
    </row>
    <row r="439" spans="6:6">
      <c r="F439" s="686"/>
    </row>
    <row r="440" spans="6:6">
      <c r="F440" s="686"/>
    </row>
    <row r="441" spans="6:6">
      <c r="F441" s="686"/>
    </row>
    <row r="442" spans="6:6">
      <c r="F442" s="686"/>
    </row>
    <row r="443" spans="6:6">
      <c r="F443" s="686"/>
    </row>
    <row r="444" spans="6:6">
      <c r="F444" s="686"/>
    </row>
    <row r="445" spans="6:6">
      <c r="F445" s="686"/>
    </row>
    <row r="446" spans="6:6">
      <c r="F446" s="686"/>
    </row>
    <row r="447" spans="6:6">
      <c r="F447" s="686"/>
    </row>
    <row r="448" spans="6:6">
      <c r="F448" s="686"/>
    </row>
    <row r="449" spans="6:6">
      <c r="F449" s="686"/>
    </row>
    <row r="450" spans="6:6">
      <c r="F450" s="686"/>
    </row>
    <row r="451" spans="6:6">
      <c r="F451" s="686"/>
    </row>
    <row r="452" spans="6:6">
      <c r="F452" s="686"/>
    </row>
    <row r="453" spans="6:6">
      <c r="F453" s="686"/>
    </row>
    <row r="454" spans="6:6">
      <c r="F454" s="686"/>
    </row>
    <row r="455" spans="6:6">
      <c r="F455" s="686"/>
    </row>
    <row r="456" spans="6:6">
      <c r="F456" s="686"/>
    </row>
    <row r="457" spans="6:6">
      <c r="F457" s="686"/>
    </row>
    <row r="458" spans="6:6">
      <c r="F458" s="686"/>
    </row>
    <row r="459" spans="6:6">
      <c r="F459" s="686"/>
    </row>
    <row r="460" spans="6:6">
      <c r="F460" s="686"/>
    </row>
    <row r="461" spans="6:6">
      <c r="F461" s="686"/>
    </row>
    <row r="462" spans="6:6">
      <c r="F462" s="686"/>
    </row>
    <row r="463" spans="6:6">
      <c r="F463" s="686"/>
    </row>
    <row r="464" spans="6:6">
      <c r="F464" s="686"/>
    </row>
    <row r="465" spans="6:6">
      <c r="F465" s="686"/>
    </row>
    <row r="466" spans="6:6">
      <c r="F466" s="686"/>
    </row>
    <row r="467" spans="6:6">
      <c r="F467" s="686"/>
    </row>
    <row r="468" spans="6:6">
      <c r="F468" s="686"/>
    </row>
    <row r="469" spans="6:6">
      <c r="F469" s="686"/>
    </row>
    <row r="470" spans="6:6">
      <c r="F470" s="686"/>
    </row>
    <row r="471" spans="6:6">
      <c r="F471" s="686"/>
    </row>
    <row r="472" spans="6:6">
      <c r="F472" s="686"/>
    </row>
    <row r="473" spans="6:6">
      <c r="F473" s="686"/>
    </row>
    <row r="474" spans="6:6">
      <c r="F474" s="686"/>
    </row>
    <row r="475" spans="6:6">
      <c r="F475" s="686"/>
    </row>
    <row r="476" spans="6:6">
      <c r="F476" s="686"/>
    </row>
    <row r="477" spans="6:6">
      <c r="F477" s="686"/>
    </row>
    <row r="478" spans="6:6">
      <c r="F478" s="686"/>
    </row>
    <row r="479" spans="6:6">
      <c r="F479" s="686"/>
    </row>
    <row r="480" spans="6:6">
      <c r="F480" s="686"/>
    </row>
    <row r="481" spans="6:6">
      <c r="F481" s="686"/>
    </row>
    <row r="482" spans="6:6">
      <c r="F482" s="686"/>
    </row>
    <row r="483" spans="6:6">
      <c r="F483" s="686"/>
    </row>
    <row r="484" spans="6:6">
      <c r="F484" s="686"/>
    </row>
    <row r="485" spans="6:6">
      <c r="F485" s="686"/>
    </row>
    <row r="486" spans="6:6">
      <c r="F486" s="686"/>
    </row>
    <row r="487" spans="6:6">
      <c r="F487" s="686"/>
    </row>
    <row r="488" spans="6:6">
      <c r="F488" s="686"/>
    </row>
    <row r="489" spans="6:6">
      <c r="F489" s="686"/>
    </row>
    <row r="490" spans="6:6">
      <c r="F490" s="686"/>
    </row>
    <row r="491" spans="6:6">
      <c r="F491" s="686"/>
    </row>
    <row r="492" spans="6:6">
      <c r="F492" s="686"/>
    </row>
    <row r="493" spans="6:6">
      <c r="F493" s="686"/>
    </row>
    <row r="494" spans="6:6">
      <c r="F494" s="686"/>
    </row>
    <row r="495" spans="6:6">
      <c r="F495" s="686"/>
    </row>
    <row r="496" spans="6:6">
      <c r="F496" s="686"/>
    </row>
    <row r="497" spans="6:6">
      <c r="F497" s="686"/>
    </row>
    <row r="498" spans="6:6">
      <c r="F498" s="686"/>
    </row>
    <row r="499" spans="6:6">
      <c r="F499" s="686"/>
    </row>
    <row r="500" spans="6:6">
      <c r="F500" s="686"/>
    </row>
    <row r="501" spans="6:6">
      <c r="F501" s="686"/>
    </row>
    <row r="502" spans="6:6">
      <c r="F502" s="686"/>
    </row>
    <row r="503" spans="6:6">
      <c r="F503" s="686"/>
    </row>
    <row r="504" spans="6:6">
      <c r="F504" s="686"/>
    </row>
    <row r="505" spans="6:6">
      <c r="F505" s="686"/>
    </row>
    <row r="506" spans="6:6">
      <c r="F506" s="686"/>
    </row>
    <row r="507" spans="6:6">
      <c r="F507" s="686"/>
    </row>
    <row r="508" spans="6:6">
      <c r="F508" s="686"/>
    </row>
    <row r="509" spans="6:6">
      <c r="F509" s="686"/>
    </row>
    <row r="510" spans="6:6">
      <c r="F510" s="686"/>
    </row>
    <row r="511" spans="6:6">
      <c r="F511" s="686"/>
    </row>
    <row r="512" spans="6:6">
      <c r="F512" s="686"/>
    </row>
    <row r="513" spans="6:6">
      <c r="F513" s="686"/>
    </row>
    <row r="514" spans="6:6">
      <c r="F514" s="686"/>
    </row>
    <row r="515" spans="6:6">
      <c r="F515" s="686"/>
    </row>
    <row r="516" spans="6:6">
      <c r="F516" s="686"/>
    </row>
    <row r="517" spans="6:6">
      <c r="F517" s="686"/>
    </row>
    <row r="518" spans="6:6">
      <c r="F518" s="686"/>
    </row>
    <row r="519" spans="6:6">
      <c r="F519" s="686"/>
    </row>
    <row r="520" spans="6:6">
      <c r="F520" s="686"/>
    </row>
    <row r="521" spans="6:6">
      <c r="F521" s="686"/>
    </row>
    <row r="522" spans="6:6">
      <c r="F522" s="686"/>
    </row>
    <row r="523" spans="6:6">
      <c r="F523" s="686"/>
    </row>
    <row r="524" spans="6:6">
      <c r="F524" s="686"/>
    </row>
    <row r="525" spans="6:6">
      <c r="F525" s="686"/>
    </row>
    <row r="526" spans="6:6">
      <c r="F526" s="686"/>
    </row>
    <row r="527" spans="6:6">
      <c r="F527" s="686"/>
    </row>
    <row r="528" spans="6:6">
      <c r="F528" s="686"/>
    </row>
    <row r="529" spans="6:6">
      <c r="F529" s="686"/>
    </row>
    <row r="530" spans="6:6">
      <c r="F530" s="686"/>
    </row>
    <row r="531" spans="6:6">
      <c r="F531" s="686"/>
    </row>
    <row r="532" spans="6:6">
      <c r="F532" s="686"/>
    </row>
    <row r="533" spans="6:6">
      <c r="F533" s="686"/>
    </row>
    <row r="534" spans="6:6">
      <c r="F534" s="686"/>
    </row>
    <row r="535" spans="6:6">
      <c r="F535" s="686"/>
    </row>
    <row r="536" spans="6:6">
      <c r="F536" s="686"/>
    </row>
    <row r="537" spans="6:6">
      <c r="F537" s="686"/>
    </row>
    <row r="538" spans="6:6">
      <c r="F538" s="686"/>
    </row>
    <row r="539" spans="6:6">
      <c r="F539" s="686"/>
    </row>
    <row r="540" spans="6:6">
      <c r="F540" s="686"/>
    </row>
    <row r="541" spans="6:6">
      <c r="F541" s="686"/>
    </row>
    <row r="542" spans="6:6">
      <c r="F542" s="686"/>
    </row>
    <row r="543" spans="6:6">
      <c r="F543" s="686"/>
    </row>
    <row r="544" spans="6:6">
      <c r="F544" s="686"/>
    </row>
    <row r="545" spans="6:6">
      <c r="F545" s="686"/>
    </row>
    <row r="546" spans="6:6">
      <c r="F546" s="686"/>
    </row>
    <row r="547" spans="6:6">
      <c r="F547" s="686"/>
    </row>
    <row r="548" spans="6:6">
      <c r="F548" s="686"/>
    </row>
    <row r="549" spans="6:6">
      <c r="F549" s="686"/>
    </row>
    <row r="550" spans="6:6">
      <c r="F550" s="686"/>
    </row>
    <row r="551" spans="6:6">
      <c r="F551" s="686"/>
    </row>
    <row r="552" spans="6:6">
      <c r="F552" s="686"/>
    </row>
    <row r="553" spans="6:6">
      <c r="F553" s="686"/>
    </row>
    <row r="554" spans="6:6">
      <c r="F554" s="686"/>
    </row>
    <row r="555" spans="6:6">
      <c r="F555" s="686"/>
    </row>
    <row r="556" spans="6:6">
      <c r="F556" s="686"/>
    </row>
    <row r="557" spans="6:6">
      <c r="F557" s="686"/>
    </row>
    <row r="558" spans="6:6">
      <c r="F558" s="686"/>
    </row>
    <row r="559" spans="6:6">
      <c r="F559" s="686"/>
    </row>
    <row r="560" spans="6:6">
      <c r="F560" s="686"/>
    </row>
    <row r="561" spans="6:6">
      <c r="F561" s="686"/>
    </row>
    <row r="562" spans="6:6">
      <c r="F562" s="686"/>
    </row>
    <row r="563" spans="6:6">
      <c r="F563" s="686"/>
    </row>
    <row r="564" spans="6:6">
      <c r="F564" s="686"/>
    </row>
    <row r="565" spans="6:6">
      <c r="F565" s="686"/>
    </row>
    <row r="566" spans="6:6">
      <c r="F566" s="686"/>
    </row>
    <row r="567" spans="6:6">
      <c r="F567" s="686"/>
    </row>
    <row r="568" spans="6:6">
      <c r="F568" s="686"/>
    </row>
    <row r="569" spans="6:6">
      <c r="F569" s="686"/>
    </row>
    <row r="570" spans="6:6">
      <c r="F570" s="686"/>
    </row>
    <row r="571" spans="6:6">
      <c r="F571" s="686"/>
    </row>
    <row r="572" spans="6:6">
      <c r="F572" s="686"/>
    </row>
    <row r="573" spans="6:6">
      <c r="F573" s="686"/>
    </row>
    <row r="574" spans="6:6">
      <c r="F574" s="686"/>
    </row>
    <row r="575" spans="6:6">
      <c r="F575" s="686"/>
    </row>
    <row r="576" spans="6:6">
      <c r="F576" s="686"/>
    </row>
    <row r="577" spans="6:6">
      <c r="F577" s="686"/>
    </row>
    <row r="578" spans="6:6">
      <c r="F578" s="686"/>
    </row>
    <row r="579" spans="6:6">
      <c r="F579" s="686"/>
    </row>
    <row r="580" spans="6:6">
      <c r="F580" s="686"/>
    </row>
    <row r="581" spans="6:6">
      <c r="F581" s="686"/>
    </row>
    <row r="582" spans="6:6">
      <c r="F582" s="686"/>
    </row>
    <row r="583" spans="6:6">
      <c r="F583" s="686"/>
    </row>
    <row r="584" spans="6:6">
      <c r="F584" s="686"/>
    </row>
    <row r="585" spans="6:6">
      <c r="F585" s="686"/>
    </row>
    <row r="586" spans="6:6">
      <c r="F586" s="686"/>
    </row>
    <row r="587" spans="6:6">
      <c r="F587" s="686"/>
    </row>
    <row r="588" spans="6:6">
      <c r="F588" s="686"/>
    </row>
    <row r="589" spans="6:6">
      <c r="F589" s="686"/>
    </row>
    <row r="590" spans="6:6">
      <c r="F590" s="686"/>
    </row>
    <row r="591" spans="6:6">
      <c r="F591" s="686"/>
    </row>
    <row r="592" spans="6:6">
      <c r="F592" s="686"/>
    </row>
    <row r="593" spans="6:6">
      <c r="F593" s="686"/>
    </row>
    <row r="594" spans="6:6">
      <c r="F594" s="686"/>
    </row>
    <row r="595" spans="6:6">
      <c r="F595" s="686"/>
    </row>
    <row r="596" spans="6:6">
      <c r="F596" s="686"/>
    </row>
    <row r="597" spans="6:6">
      <c r="F597" s="686"/>
    </row>
    <row r="598" spans="6:6">
      <c r="F598" s="686"/>
    </row>
    <row r="599" spans="6:6">
      <c r="F599" s="686"/>
    </row>
    <row r="600" spans="6:6">
      <c r="F600" s="686"/>
    </row>
    <row r="601" spans="6:6">
      <c r="F601" s="686"/>
    </row>
    <row r="602" spans="6:6">
      <c r="F602" s="686"/>
    </row>
    <row r="603" spans="6:6">
      <c r="F603" s="686"/>
    </row>
    <row r="604" spans="6:6">
      <c r="F604" s="686"/>
    </row>
    <row r="605" spans="6:6">
      <c r="F605" s="686"/>
    </row>
    <row r="606" spans="6:6">
      <c r="F606" s="686"/>
    </row>
    <row r="607" spans="6:6">
      <c r="F607" s="686"/>
    </row>
    <row r="608" spans="6:6">
      <c r="F608" s="686"/>
    </row>
    <row r="609" spans="6:6">
      <c r="F609" s="686"/>
    </row>
    <row r="610" spans="6:6">
      <c r="F610" s="686"/>
    </row>
    <row r="611" spans="6:6">
      <c r="F611" s="686"/>
    </row>
    <row r="612" spans="6:6">
      <c r="F612" s="686"/>
    </row>
    <row r="613" spans="6:6">
      <c r="F613" s="686"/>
    </row>
    <row r="614" spans="6:6">
      <c r="F614" s="686"/>
    </row>
    <row r="615" spans="6:6">
      <c r="F615" s="686"/>
    </row>
    <row r="616" spans="6:6">
      <c r="F616" s="686"/>
    </row>
    <row r="617" spans="6:6">
      <c r="F617" s="686"/>
    </row>
    <row r="618" spans="6:6">
      <c r="F618" s="686"/>
    </row>
    <row r="619" spans="6:6">
      <c r="F619" s="686"/>
    </row>
    <row r="620" spans="6:6">
      <c r="F620" s="686"/>
    </row>
    <row r="621" spans="6:6">
      <c r="F621" s="686"/>
    </row>
    <row r="622" spans="6:6">
      <c r="F622" s="686"/>
    </row>
    <row r="623" spans="6:6">
      <c r="F623" s="686"/>
    </row>
    <row r="624" spans="6:6">
      <c r="F624" s="686"/>
    </row>
    <row r="625" spans="6:6">
      <c r="F625" s="686"/>
    </row>
    <row r="626" spans="6:6">
      <c r="F626" s="686"/>
    </row>
    <row r="627" spans="6:6">
      <c r="F627" s="686"/>
    </row>
    <row r="628" spans="6:6">
      <c r="F628" s="686"/>
    </row>
    <row r="629" spans="6:6">
      <c r="F629" s="686"/>
    </row>
    <row r="630" spans="6:6">
      <c r="F630" s="686"/>
    </row>
    <row r="631" spans="6:6">
      <c r="F631" s="686"/>
    </row>
    <row r="632" spans="6:6">
      <c r="F632" s="686"/>
    </row>
    <row r="633" spans="6:6">
      <c r="F633" s="686"/>
    </row>
    <row r="634" spans="6:6">
      <c r="F634" s="686"/>
    </row>
    <row r="635" spans="6:6">
      <c r="F635" s="686"/>
    </row>
    <row r="636" spans="6:6">
      <c r="F636" s="686"/>
    </row>
    <row r="637" spans="6:6">
      <c r="F637" s="686"/>
    </row>
    <row r="638" spans="6:6">
      <c r="F638" s="686"/>
    </row>
    <row r="639" spans="6:6">
      <c r="F639" s="686"/>
    </row>
    <row r="640" spans="6:6">
      <c r="F640" s="686"/>
    </row>
    <row r="641" spans="6:6">
      <c r="F641" s="686"/>
    </row>
    <row r="642" spans="6:6">
      <c r="F642" s="686"/>
    </row>
    <row r="643" spans="6:6">
      <c r="F643" s="686"/>
    </row>
    <row r="644" spans="6:6">
      <c r="F644" s="686"/>
    </row>
    <row r="645" spans="6:6">
      <c r="F645" s="686"/>
    </row>
    <row r="646" spans="6:6">
      <c r="F646" s="686"/>
    </row>
    <row r="647" spans="6:6">
      <c r="F647" s="686"/>
    </row>
    <row r="648" spans="6:6">
      <c r="F648" s="686"/>
    </row>
    <row r="649" spans="6:6">
      <c r="F649" s="686"/>
    </row>
    <row r="650" spans="6:6">
      <c r="F650" s="686"/>
    </row>
    <row r="651" spans="6:6">
      <c r="F651" s="686"/>
    </row>
    <row r="652" spans="6:6">
      <c r="F652" s="686"/>
    </row>
    <row r="653" spans="6:6">
      <c r="F653" s="686"/>
    </row>
    <row r="654" spans="6:6">
      <c r="F654" s="686"/>
    </row>
    <row r="655" spans="6:6">
      <c r="F655" s="686"/>
    </row>
    <row r="656" spans="6:6">
      <c r="F656" s="686"/>
    </row>
    <row r="657" spans="6:6">
      <c r="F657" s="686"/>
    </row>
    <row r="658" spans="6:6">
      <c r="F658" s="686"/>
    </row>
    <row r="659" spans="6:6">
      <c r="F659" s="686"/>
    </row>
    <row r="660" spans="6:6">
      <c r="F660" s="686"/>
    </row>
    <row r="661" spans="6:6">
      <c r="F661" s="686"/>
    </row>
    <row r="662" spans="6:6">
      <c r="F662" s="686"/>
    </row>
    <row r="663" spans="6:6">
      <c r="F663" s="686"/>
    </row>
    <row r="664" spans="6:6">
      <c r="F664" s="686"/>
    </row>
    <row r="665" spans="6:6">
      <c r="F665" s="686"/>
    </row>
    <row r="666" spans="6:6">
      <c r="F666" s="686"/>
    </row>
    <row r="667" spans="6:6">
      <c r="F667" s="686"/>
    </row>
    <row r="668" spans="6:6">
      <c r="F668" s="686"/>
    </row>
    <row r="669" spans="6:6">
      <c r="F669" s="686"/>
    </row>
    <row r="670" spans="6:6">
      <c r="F670" s="686"/>
    </row>
    <row r="671" spans="6:6">
      <c r="F671" s="686"/>
    </row>
    <row r="672" spans="6:6">
      <c r="F672" s="686"/>
    </row>
    <row r="673" spans="6:6">
      <c r="F673" s="686"/>
    </row>
    <row r="674" spans="6:6">
      <c r="F674" s="686"/>
    </row>
    <row r="675" spans="6:6">
      <c r="F675" s="686"/>
    </row>
    <row r="676" spans="6:6">
      <c r="F676" s="686"/>
    </row>
    <row r="677" spans="6:6">
      <c r="F677" s="686"/>
    </row>
    <row r="678" spans="6:6">
      <c r="F678" s="686"/>
    </row>
    <row r="679" spans="6:6">
      <c r="F679" s="686"/>
    </row>
    <row r="680" spans="6:6">
      <c r="F680" s="686"/>
    </row>
    <row r="681" spans="6:6">
      <c r="F681" s="686"/>
    </row>
    <row r="682" spans="6:6">
      <c r="F682" s="686"/>
    </row>
    <row r="683" spans="6:6">
      <c r="F683" s="686"/>
    </row>
    <row r="684" spans="6:6">
      <c r="F684" s="686"/>
    </row>
    <row r="685" spans="6:6">
      <c r="F685" s="686"/>
    </row>
    <row r="686" spans="6:6">
      <c r="F686" s="686"/>
    </row>
    <row r="687" spans="6:6">
      <c r="F687" s="686"/>
    </row>
    <row r="688" spans="6:6">
      <c r="F688" s="686"/>
    </row>
    <row r="689" spans="6:6">
      <c r="F689" s="686"/>
    </row>
    <row r="690" spans="6:6">
      <c r="F690" s="686"/>
    </row>
    <row r="691" spans="6:6">
      <c r="F691" s="686"/>
    </row>
    <row r="692" spans="6:6">
      <c r="F692" s="686"/>
    </row>
    <row r="693" spans="6:6">
      <c r="F693" s="686"/>
    </row>
    <row r="694" spans="6:6">
      <c r="F694" s="686"/>
    </row>
    <row r="695" spans="6:6">
      <c r="F695" s="686"/>
    </row>
    <row r="696" spans="6:6">
      <c r="F696" s="686"/>
    </row>
    <row r="697" spans="6:6">
      <c r="F697" s="686"/>
    </row>
    <row r="698" spans="6:6">
      <c r="F698" s="686"/>
    </row>
    <row r="699" spans="6:6">
      <c r="F699" s="686"/>
    </row>
    <row r="700" spans="6:6">
      <c r="F700" s="686"/>
    </row>
    <row r="701" spans="6:6">
      <c r="F701" s="686"/>
    </row>
    <row r="702" spans="6:6">
      <c r="F702" s="686"/>
    </row>
    <row r="703" spans="6:6">
      <c r="F703" s="686"/>
    </row>
    <row r="704" spans="6:6">
      <c r="F704" s="686"/>
    </row>
    <row r="705" spans="6:6">
      <c r="F705" s="686"/>
    </row>
    <row r="706" spans="6:6">
      <c r="F706" s="686"/>
    </row>
    <row r="707" spans="6:6">
      <c r="F707" s="686"/>
    </row>
    <row r="708" spans="6:6">
      <c r="F708" s="686"/>
    </row>
    <row r="709" spans="6:6">
      <c r="F709" s="686"/>
    </row>
    <row r="710" spans="6:6">
      <c r="F710" s="686"/>
    </row>
    <row r="711" spans="6:6">
      <c r="F711" s="686"/>
    </row>
    <row r="712" spans="6:6">
      <c r="F712" s="686"/>
    </row>
    <row r="713" spans="6:6">
      <c r="F713" s="686"/>
    </row>
    <row r="714" spans="6:6">
      <c r="F714" s="686"/>
    </row>
    <row r="715" spans="6:6">
      <c r="F715" s="686"/>
    </row>
    <row r="716" spans="6:6">
      <c r="F716" s="686"/>
    </row>
    <row r="717" spans="6:6">
      <c r="F717" s="686"/>
    </row>
    <row r="718" spans="6:6">
      <c r="F718" s="686"/>
    </row>
    <row r="719" spans="6:6">
      <c r="F719" s="686"/>
    </row>
    <row r="720" spans="6:6">
      <c r="F720" s="686"/>
    </row>
    <row r="721" spans="6:6">
      <c r="F721" s="686"/>
    </row>
    <row r="722" spans="6:6">
      <c r="F722" s="686"/>
    </row>
    <row r="723" spans="6:6">
      <c r="F723" s="686"/>
    </row>
    <row r="724" spans="6:6">
      <c r="F724" s="686"/>
    </row>
    <row r="725" spans="6:6">
      <c r="F725" s="686"/>
    </row>
    <row r="726" spans="6:6">
      <c r="F726" s="686"/>
    </row>
    <row r="727" spans="6:6">
      <c r="F727" s="686"/>
    </row>
    <row r="728" spans="6:6">
      <c r="F728" s="686"/>
    </row>
    <row r="729" spans="6:6">
      <c r="F729" s="686"/>
    </row>
    <row r="730" spans="6:6">
      <c r="F730" s="686"/>
    </row>
    <row r="731" spans="6:6">
      <c r="F731" s="686"/>
    </row>
    <row r="732" spans="6:6">
      <c r="F732" s="686"/>
    </row>
    <row r="733" spans="6:6">
      <c r="F733" s="686"/>
    </row>
    <row r="734" spans="6:6">
      <c r="F734" s="686"/>
    </row>
    <row r="735" spans="6:6">
      <c r="F735" s="686"/>
    </row>
    <row r="736" spans="6:6">
      <c r="F736" s="686"/>
    </row>
    <row r="737" spans="6:6">
      <c r="F737" s="686"/>
    </row>
    <row r="738" spans="6:6">
      <c r="F738" s="686"/>
    </row>
    <row r="739" spans="6:6">
      <c r="F739" s="686"/>
    </row>
    <row r="740" spans="6:6">
      <c r="F740" s="686"/>
    </row>
    <row r="741" spans="6:6">
      <c r="F741" s="686"/>
    </row>
    <row r="742" spans="6:6">
      <c r="F742" s="686"/>
    </row>
    <row r="743" spans="6:6">
      <c r="F743" s="686"/>
    </row>
    <row r="744" spans="6:6">
      <c r="F744" s="686"/>
    </row>
    <row r="745" spans="6:6">
      <c r="F745" s="686"/>
    </row>
    <row r="746" spans="6:6">
      <c r="F746" s="686"/>
    </row>
    <row r="747" spans="6:6">
      <c r="F747" s="686"/>
    </row>
    <row r="748" spans="6:6">
      <c r="F748" s="686"/>
    </row>
    <row r="749" spans="6:6">
      <c r="F749" s="686"/>
    </row>
    <row r="750" spans="6:6">
      <c r="F750" s="686"/>
    </row>
    <row r="751" spans="6:6">
      <c r="F751" s="686"/>
    </row>
    <row r="752" spans="6:6">
      <c r="F752" s="686"/>
    </row>
    <row r="753" spans="6:6">
      <c r="F753" s="686"/>
    </row>
    <row r="754" spans="6:6">
      <c r="F754" s="686"/>
    </row>
    <row r="755" spans="6:6">
      <c r="F755" s="686"/>
    </row>
    <row r="756" spans="6:6">
      <c r="F756" s="686"/>
    </row>
    <row r="757" spans="6:6">
      <c r="F757" s="686"/>
    </row>
    <row r="758" spans="6:6">
      <c r="F758" s="686"/>
    </row>
    <row r="759" spans="6:6">
      <c r="F759" s="686"/>
    </row>
    <row r="760" spans="6:6">
      <c r="F760" s="686"/>
    </row>
    <row r="761" spans="6:6">
      <c r="F761" s="686"/>
    </row>
    <row r="762" spans="6:6">
      <c r="F762" s="686"/>
    </row>
    <row r="763" spans="6:6">
      <c r="F763" s="686"/>
    </row>
    <row r="764" spans="6:6">
      <c r="F764" s="686"/>
    </row>
    <row r="765" spans="6:6">
      <c r="F765" s="686"/>
    </row>
    <row r="766" spans="6:6">
      <c r="F766" s="686"/>
    </row>
    <row r="767" spans="6:6">
      <c r="F767" s="686"/>
    </row>
    <row r="768" spans="6:6">
      <c r="F768" s="686"/>
    </row>
    <row r="769" spans="6:6">
      <c r="F769" s="686"/>
    </row>
    <row r="770" spans="6:6">
      <c r="F770" s="686"/>
    </row>
    <row r="771" spans="6:6">
      <c r="F771" s="686"/>
    </row>
  </sheetData>
  <mergeCells count="59">
    <mergeCell ref="L136:L152"/>
    <mergeCell ref="C2:C5"/>
    <mergeCell ref="K136:K143"/>
    <mergeCell ref="C28:C38"/>
    <mergeCell ref="L2:L49"/>
    <mergeCell ref="K2:K5"/>
    <mergeCell ref="C50:C60"/>
    <mergeCell ref="K50:K60"/>
    <mergeCell ref="L50:L135"/>
    <mergeCell ref="K109:K112"/>
    <mergeCell ref="C61:C85"/>
    <mergeCell ref="K113:K134"/>
    <mergeCell ref="C136:C143"/>
    <mergeCell ref="K86:K106"/>
    <mergeCell ref="K61:K85"/>
    <mergeCell ref="K6:K19"/>
    <mergeCell ref="A217:C217"/>
    <mergeCell ref="C109:C112"/>
    <mergeCell ref="B153:B158"/>
    <mergeCell ref="C153:C158"/>
    <mergeCell ref="C196:C202"/>
    <mergeCell ref="B196:B216"/>
    <mergeCell ref="B159:B195"/>
    <mergeCell ref="B51:B135"/>
    <mergeCell ref="C113:C134"/>
    <mergeCell ref="C86:C106"/>
    <mergeCell ref="C203:C216"/>
    <mergeCell ref="B136:B152"/>
    <mergeCell ref="A2:A216"/>
    <mergeCell ref="C39:C44"/>
    <mergeCell ref="C6:C19"/>
    <mergeCell ref="B2:B41"/>
    <mergeCell ref="C20:C27"/>
    <mergeCell ref="K20:K27"/>
    <mergeCell ref="K28:K36"/>
    <mergeCell ref="K39:K44"/>
    <mergeCell ref="K191:K192"/>
    <mergeCell ref="C182:C183"/>
    <mergeCell ref="K184:K190"/>
    <mergeCell ref="K182:K183"/>
    <mergeCell ref="K46:K49"/>
    <mergeCell ref="C45:C49"/>
    <mergeCell ref="C144:C152"/>
    <mergeCell ref="C107:C108"/>
    <mergeCell ref="K153:K158"/>
    <mergeCell ref="K144:K152"/>
    <mergeCell ref="C159:C174"/>
    <mergeCell ref="C175:C181"/>
    <mergeCell ref="L196:L216"/>
    <mergeCell ref="L159:L195"/>
    <mergeCell ref="K196:K202"/>
    <mergeCell ref="K205:K216"/>
    <mergeCell ref="L153:L158"/>
    <mergeCell ref="C193:C195"/>
    <mergeCell ref="K175:K181"/>
    <mergeCell ref="K193:K195"/>
    <mergeCell ref="K159:K174"/>
    <mergeCell ref="C184:C190"/>
    <mergeCell ref="C191:C192"/>
  </mergeCells>
  <pageMargins left="0.7" right="0.7" top="0.75" bottom="0.75" header="0.3" footer="0.3"/>
  <pageSetup scale="19" orientation="portrait" r:id="rId1"/>
  <ignoredErrors>
    <ignoredError sqref="G217:I217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showGridLines="0" zoomScale="60" zoomScaleNormal="60" zoomScaleSheetLayoutView="90" workbookViewId="0">
      <selection activeCell="E2" sqref="E2:E23"/>
    </sheetView>
  </sheetViews>
  <sheetFormatPr baseColWidth="10" defaultRowHeight="15.75"/>
  <cols>
    <col min="1" max="1" width="21.140625" style="75" customWidth="1"/>
    <col min="2" max="2" width="26.42578125" style="75" customWidth="1"/>
    <col min="3" max="3" width="23.140625" style="247" customWidth="1"/>
    <col min="4" max="4" width="23.140625" style="75" customWidth="1"/>
    <col min="5" max="5" width="26.85546875" style="75" customWidth="1"/>
    <col min="6" max="6" width="26" style="75" bestFit="1" customWidth="1"/>
    <col min="7" max="7" width="29.140625" style="75" bestFit="1" customWidth="1"/>
    <col min="8" max="10" width="21.140625" style="451" customWidth="1"/>
    <col min="11" max="35" width="11.42578125" style="451"/>
    <col min="36" max="16384" width="11.42578125" style="75"/>
  </cols>
  <sheetData>
    <row r="1" spans="1:7" ht="33">
      <c r="A1" s="73" t="s">
        <v>141</v>
      </c>
      <c r="B1" s="145" t="s">
        <v>147</v>
      </c>
      <c r="C1" s="145" t="s">
        <v>142</v>
      </c>
      <c r="D1" s="145"/>
      <c r="E1" s="145" t="s">
        <v>242</v>
      </c>
      <c r="F1" s="145" t="s">
        <v>155</v>
      </c>
      <c r="G1" s="74" t="s">
        <v>153</v>
      </c>
    </row>
    <row r="2" spans="1:7" ht="29.25" customHeight="1">
      <c r="A2" s="1004" t="s">
        <v>94</v>
      </c>
      <c r="B2" s="960" t="s">
        <v>139</v>
      </c>
      <c r="C2" s="888" t="s">
        <v>1270</v>
      </c>
      <c r="D2" s="193" t="s">
        <v>343</v>
      </c>
      <c r="E2" s="299"/>
      <c r="F2" s="897">
        <f>SUM(E2:E5)</f>
        <v>0</v>
      </c>
      <c r="G2" s="989">
        <f>SUM(F2:F5)</f>
        <v>0</v>
      </c>
    </row>
    <row r="3" spans="1:7" ht="29.25" customHeight="1">
      <c r="A3" s="1005"/>
      <c r="B3" s="903"/>
      <c r="C3" s="881"/>
      <c r="D3" s="192" t="s">
        <v>294</v>
      </c>
      <c r="E3" s="300"/>
      <c r="F3" s="890"/>
      <c r="G3" s="990"/>
    </row>
    <row r="4" spans="1:7" ht="29.25" customHeight="1">
      <c r="A4" s="1005"/>
      <c r="B4" s="903"/>
      <c r="C4" s="881"/>
      <c r="D4" s="192" t="s">
        <v>344</v>
      </c>
      <c r="E4" s="300"/>
      <c r="F4" s="890"/>
      <c r="G4" s="990"/>
    </row>
    <row r="5" spans="1:7" ht="29.25" customHeight="1">
      <c r="A5" s="1005"/>
      <c r="B5" s="903"/>
      <c r="C5" s="881"/>
      <c r="D5" s="192" t="s">
        <v>345</v>
      </c>
      <c r="E5" s="300"/>
      <c r="F5" s="890"/>
      <c r="G5" s="991"/>
    </row>
    <row r="6" spans="1:7" ht="29.25" customHeight="1">
      <c r="A6" s="1005"/>
      <c r="B6" s="1007" t="s">
        <v>140</v>
      </c>
      <c r="C6" s="1002" t="s">
        <v>278</v>
      </c>
      <c r="D6" s="222" t="s">
        <v>343</v>
      </c>
      <c r="E6" s="666"/>
      <c r="F6" s="995">
        <f>SUM(E6:E9)</f>
        <v>0</v>
      </c>
      <c r="G6" s="992">
        <f>SUM(F6:F8)</f>
        <v>0</v>
      </c>
    </row>
    <row r="7" spans="1:7" ht="29.25" customHeight="1">
      <c r="A7" s="1005"/>
      <c r="B7" s="1007"/>
      <c r="C7" s="1002"/>
      <c r="D7" s="222" t="s">
        <v>294</v>
      </c>
      <c r="E7" s="301"/>
      <c r="F7" s="995"/>
      <c r="G7" s="993"/>
    </row>
    <row r="8" spans="1:7" ht="29.25" customHeight="1">
      <c r="A8" s="1005"/>
      <c r="B8" s="1007"/>
      <c r="C8" s="1002"/>
      <c r="D8" s="222" t="s">
        <v>344</v>
      </c>
      <c r="E8" s="301"/>
      <c r="F8" s="995"/>
      <c r="G8" s="993"/>
    </row>
    <row r="9" spans="1:7" ht="29.25" customHeight="1">
      <c r="A9" s="1005"/>
      <c r="B9" s="1007"/>
      <c r="C9" s="1002"/>
      <c r="D9" s="222" t="s">
        <v>345</v>
      </c>
      <c r="E9" s="301"/>
      <c r="F9" s="995"/>
      <c r="G9" s="994"/>
    </row>
    <row r="10" spans="1:7" ht="29.25" customHeight="1">
      <c r="A10" s="1005"/>
      <c r="B10" s="227" t="s">
        <v>146</v>
      </c>
      <c r="C10" s="881" t="s">
        <v>1271</v>
      </c>
      <c r="D10" s="192" t="s">
        <v>284</v>
      </c>
      <c r="E10" s="300"/>
      <c r="F10" s="228">
        <f>SUM(E10:E10)</f>
        <v>0</v>
      </c>
      <c r="G10" s="244">
        <f>SUM(F10)</f>
        <v>0</v>
      </c>
    </row>
    <row r="11" spans="1:7" ht="29.25" customHeight="1">
      <c r="A11" s="1005"/>
      <c r="B11" s="805"/>
      <c r="C11" s="881"/>
      <c r="D11" s="807" t="s">
        <v>283</v>
      </c>
      <c r="E11" s="300"/>
      <c r="F11" s="804"/>
      <c r="G11" s="806"/>
    </row>
    <row r="12" spans="1:7" ht="29.25" customHeight="1">
      <c r="A12" s="1005"/>
      <c r="B12" s="805"/>
      <c r="C12" s="881"/>
      <c r="D12" s="807" t="s">
        <v>341</v>
      </c>
      <c r="E12" s="300"/>
      <c r="F12" s="804"/>
      <c r="G12" s="806"/>
    </row>
    <row r="13" spans="1:7" ht="29.25" customHeight="1">
      <c r="A13" s="1005"/>
      <c r="B13" s="245"/>
      <c r="C13" s="1002" t="s">
        <v>238</v>
      </c>
      <c r="D13" s="222" t="s">
        <v>339</v>
      </c>
      <c r="E13" s="301"/>
      <c r="F13" s="995">
        <f>SUM(E13:E15)</f>
        <v>0</v>
      </c>
      <c r="G13" s="992">
        <f>SUM(F13:F19)</f>
        <v>0</v>
      </c>
    </row>
    <row r="14" spans="1:7" ht="29.25" customHeight="1">
      <c r="A14" s="1005"/>
      <c r="B14" s="245"/>
      <c r="C14" s="1002"/>
      <c r="D14" s="222" t="s">
        <v>340</v>
      </c>
      <c r="E14" s="301"/>
      <c r="F14" s="995"/>
      <c r="G14" s="993"/>
    </row>
    <row r="15" spans="1:7" ht="29.25" customHeight="1">
      <c r="A15" s="1005"/>
      <c r="B15" s="245"/>
      <c r="C15" s="1002"/>
      <c r="D15" s="222" t="s">
        <v>342</v>
      </c>
      <c r="E15" s="301"/>
      <c r="F15" s="995"/>
      <c r="G15" s="993"/>
    </row>
    <row r="16" spans="1:7" ht="29.25" customHeight="1">
      <c r="A16" s="1005"/>
      <c r="B16" s="1000" t="s">
        <v>150</v>
      </c>
      <c r="C16" s="1003" t="s">
        <v>1272</v>
      </c>
      <c r="D16" s="222" t="s">
        <v>339</v>
      </c>
      <c r="E16" s="301"/>
      <c r="F16" s="995">
        <f>SUM(E16:E18)</f>
        <v>0</v>
      </c>
      <c r="G16" s="993"/>
    </row>
    <row r="17" spans="1:7" ht="29.25" customHeight="1">
      <c r="A17" s="1005"/>
      <c r="B17" s="1000"/>
      <c r="C17" s="1003"/>
      <c r="D17" s="222" t="s">
        <v>340</v>
      </c>
      <c r="E17" s="301"/>
      <c r="F17" s="995"/>
      <c r="G17" s="993"/>
    </row>
    <row r="18" spans="1:7" ht="29.25" customHeight="1">
      <c r="A18" s="1005"/>
      <c r="B18" s="1000"/>
      <c r="C18" s="1003"/>
      <c r="D18" s="222" t="s">
        <v>342</v>
      </c>
      <c r="E18" s="301"/>
      <c r="F18" s="995"/>
      <c r="G18" s="993"/>
    </row>
    <row r="19" spans="1:7" ht="29.25" customHeight="1">
      <c r="A19" s="1005"/>
      <c r="B19" s="1000"/>
      <c r="C19" s="1002" t="s">
        <v>45</v>
      </c>
      <c r="D19" s="222" t="s">
        <v>339</v>
      </c>
      <c r="E19" s="301"/>
      <c r="F19" s="995">
        <f>SUM(E19:E22)</f>
        <v>0</v>
      </c>
      <c r="G19" s="993"/>
    </row>
    <row r="20" spans="1:7" ht="29.25" customHeight="1">
      <c r="A20" s="1005"/>
      <c r="B20" s="245"/>
      <c r="C20" s="1002"/>
      <c r="D20" s="222" t="s">
        <v>340</v>
      </c>
      <c r="E20" s="301"/>
      <c r="F20" s="995"/>
      <c r="G20" s="993"/>
    </row>
    <row r="21" spans="1:7" ht="29.25" customHeight="1">
      <c r="A21" s="1005"/>
      <c r="B21" s="417"/>
      <c r="C21" s="1002"/>
      <c r="D21" s="222" t="s">
        <v>342</v>
      </c>
      <c r="E21" s="301"/>
      <c r="F21" s="995"/>
      <c r="G21" s="993"/>
    </row>
    <row r="22" spans="1:7" ht="29.25" customHeight="1">
      <c r="A22" s="1005"/>
      <c r="B22" s="245"/>
      <c r="C22" s="1002"/>
      <c r="D22" s="222" t="s">
        <v>341</v>
      </c>
      <c r="E22" s="301"/>
      <c r="F22" s="995"/>
      <c r="G22" s="994"/>
    </row>
    <row r="23" spans="1:7" ht="29.25" customHeight="1">
      <c r="A23" s="1005"/>
      <c r="B23" s="903" t="s">
        <v>144</v>
      </c>
      <c r="C23" s="881" t="s">
        <v>76</v>
      </c>
      <c r="D23" s="226" t="s">
        <v>337</v>
      </c>
      <c r="E23" s="808"/>
      <c r="F23" s="890">
        <f>SUM(E23:E24)</f>
        <v>0</v>
      </c>
      <c r="G23" s="996">
        <f>SUM(F23)</f>
        <v>0</v>
      </c>
    </row>
    <row r="24" spans="1:7" ht="29.25" customHeight="1">
      <c r="A24" s="1006"/>
      <c r="B24" s="1001"/>
      <c r="C24" s="882"/>
      <c r="D24" s="246" t="s">
        <v>338</v>
      </c>
      <c r="E24" s="302"/>
      <c r="F24" s="891"/>
      <c r="G24" s="997"/>
    </row>
    <row r="25" spans="1:7" ht="16.5">
      <c r="A25" s="998"/>
      <c r="B25" s="999"/>
      <c r="C25" s="999"/>
      <c r="D25" s="142"/>
      <c r="E25" s="76">
        <f>SUM(E2:E24)</f>
        <v>0</v>
      </c>
      <c r="F25" s="76"/>
      <c r="G25" s="76">
        <f>SUM(G2:G23)</f>
        <v>0</v>
      </c>
    </row>
    <row r="28" spans="1:7" s="451" customFormat="1">
      <c r="C28" s="454"/>
    </row>
    <row r="29" spans="1:7" s="451" customFormat="1">
      <c r="C29" s="454"/>
    </row>
    <row r="30" spans="1:7" s="451" customFormat="1">
      <c r="C30" s="454"/>
    </row>
    <row r="31" spans="1:7" s="451" customFormat="1">
      <c r="C31" s="454"/>
    </row>
    <row r="32" spans="1:7" s="451" customFormat="1">
      <c r="C32" s="454"/>
    </row>
    <row r="33" spans="3:3" s="451" customFormat="1">
      <c r="C33" s="454"/>
    </row>
    <row r="34" spans="3:3" s="451" customFormat="1">
      <c r="C34" s="454"/>
    </row>
    <row r="35" spans="3:3" s="451" customFormat="1">
      <c r="C35" s="454"/>
    </row>
    <row r="36" spans="3:3" s="451" customFormat="1">
      <c r="C36" s="454"/>
    </row>
    <row r="37" spans="3:3" s="451" customFormat="1">
      <c r="C37" s="454"/>
    </row>
    <row r="38" spans="3:3" s="451" customFormat="1">
      <c r="C38" s="454"/>
    </row>
    <row r="39" spans="3:3" s="451" customFormat="1">
      <c r="C39" s="454"/>
    </row>
    <row r="40" spans="3:3" s="451" customFormat="1">
      <c r="C40" s="454"/>
    </row>
    <row r="41" spans="3:3" s="451" customFormat="1">
      <c r="C41" s="454"/>
    </row>
    <row r="42" spans="3:3" s="451" customFormat="1">
      <c r="C42" s="454"/>
    </row>
    <row r="43" spans="3:3" s="451" customFormat="1">
      <c r="C43" s="454"/>
    </row>
    <row r="44" spans="3:3" s="451" customFormat="1">
      <c r="C44" s="454"/>
    </row>
    <row r="45" spans="3:3" s="451" customFormat="1">
      <c r="C45" s="454"/>
    </row>
    <row r="46" spans="3:3" s="451" customFormat="1">
      <c r="C46" s="454"/>
    </row>
    <row r="47" spans="3:3" s="451" customFormat="1">
      <c r="C47" s="454"/>
    </row>
    <row r="48" spans="3:3" s="451" customFormat="1">
      <c r="C48" s="454"/>
    </row>
    <row r="49" spans="3:3" s="451" customFormat="1">
      <c r="C49" s="454"/>
    </row>
    <row r="50" spans="3:3" s="451" customFormat="1">
      <c r="C50" s="454"/>
    </row>
    <row r="51" spans="3:3" s="451" customFormat="1">
      <c r="C51" s="454"/>
    </row>
    <row r="52" spans="3:3" s="451" customFormat="1">
      <c r="C52" s="454"/>
    </row>
    <row r="53" spans="3:3" s="451" customFormat="1">
      <c r="C53" s="454"/>
    </row>
    <row r="54" spans="3:3" s="451" customFormat="1">
      <c r="C54" s="454"/>
    </row>
    <row r="55" spans="3:3" s="451" customFormat="1">
      <c r="C55" s="454"/>
    </row>
    <row r="56" spans="3:3" s="451" customFormat="1">
      <c r="C56" s="454"/>
    </row>
    <row r="57" spans="3:3" s="451" customFormat="1">
      <c r="C57" s="454"/>
    </row>
    <row r="58" spans="3:3" s="451" customFormat="1">
      <c r="C58" s="454"/>
    </row>
    <row r="59" spans="3:3" s="451" customFormat="1">
      <c r="C59" s="454"/>
    </row>
    <row r="60" spans="3:3" s="451" customFormat="1">
      <c r="C60" s="454"/>
    </row>
    <row r="61" spans="3:3" s="451" customFormat="1">
      <c r="C61" s="454"/>
    </row>
    <row r="62" spans="3:3" s="451" customFormat="1">
      <c r="C62" s="454"/>
    </row>
    <row r="63" spans="3:3" s="451" customFormat="1">
      <c r="C63" s="454"/>
    </row>
    <row r="64" spans="3:3" s="451" customFormat="1">
      <c r="C64" s="454"/>
    </row>
    <row r="65" spans="3:3" s="451" customFormat="1">
      <c r="C65" s="454"/>
    </row>
    <row r="66" spans="3:3" s="451" customFormat="1">
      <c r="C66" s="454"/>
    </row>
    <row r="67" spans="3:3" s="451" customFormat="1">
      <c r="C67" s="454"/>
    </row>
    <row r="68" spans="3:3" s="451" customFormat="1">
      <c r="C68" s="454"/>
    </row>
    <row r="69" spans="3:3" s="451" customFormat="1">
      <c r="C69" s="454"/>
    </row>
    <row r="70" spans="3:3" s="451" customFormat="1">
      <c r="C70" s="454"/>
    </row>
    <row r="71" spans="3:3" s="451" customFormat="1">
      <c r="C71" s="454"/>
    </row>
    <row r="72" spans="3:3" s="451" customFormat="1">
      <c r="C72" s="454"/>
    </row>
    <row r="73" spans="3:3" s="451" customFormat="1">
      <c r="C73" s="454"/>
    </row>
    <row r="74" spans="3:3" s="451" customFormat="1">
      <c r="C74" s="454"/>
    </row>
    <row r="75" spans="3:3" s="451" customFormat="1">
      <c r="C75" s="454"/>
    </row>
    <row r="76" spans="3:3" s="451" customFormat="1">
      <c r="C76" s="454"/>
    </row>
    <row r="77" spans="3:3" s="451" customFormat="1">
      <c r="C77" s="454"/>
    </row>
    <row r="78" spans="3:3" s="451" customFormat="1">
      <c r="C78" s="454"/>
    </row>
    <row r="79" spans="3:3" s="451" customFormat="1">
      <c r="C79" s="454"/>
    </row>
    <row r="80" spans="3:3" s="451" customFormat="1">
      <c r="C80" s="454"/>
    </row>
    <row r="81" spans="3:3" s="451" customFormat="1">
      <c r="C81" s="454"/>
    </row>
    <row r="82" spans="3:3" s="451" customFormat="1">
      <c r="C82" s="454"/>
    </row>
    <row r="83" spans="3:3" s="451" customFormat="1">
      <c r="C83" s="454"/>
    </row>
    <row r="84" spans="3:3" s="451" customFormat="1">
      <c r="C84" s="454"/>
    </row>
    <row r="85" spans="3:3" s="451" customFormat="1">
      <c r="C85" s="454"/>
    </row>
    <row r="86" spans="3:3" s="451" customFormat="1">
      <c r="C86" s="454"/>
    </row>
    <row r="87" spans="3:3" s="451" customFormat="1">
      <c r="C87" s="454"/>
    </row>
    <row r="88" spans="3:3" s="451" customFormat="1">
      <c r="C88" s="454"/>
    </row>
    <row r="89" spans="3:3" s="451" customFormat="1">
      <c r="C89" s="454"/>
    </row>
    <row r="90" spans="3:3" s="451" customFormat="1">
      <c r="C90" s="454"/>
    </row>
    <row r="91" spans="3:3" s="451" customFormat="1">
      <c r="C91" s="454"/>
    </row>
    <row r="92" spans="3:3" s="451" customFormat="1">
      <c r="C92" s="454"/>
    </row>
    <row r="93" spans="3:3" s="451" customFormat="1">
      <c r="C93" s="454"/>
    </row>
    <row r="94" spans="3:3" s="451" customFormat="1">
      <c r="C94" s="454"/>
    </row>
    <row r="95" spans="3:3" s="451" customFormat="1">
      <c r="C95" s="454"/>
    </row>
  </sheetData>
  <mergeCells count="23">
    <mergeCell ref="A25:C25"/>
    <mergeCell ref="B16:B19"/>
    <mergeCell ref="B23:B24"/>
    <mergeCell ref="C23:C24"/>
    <mergeCell ref="C19:C22"/>
    <mergeCell ref="C16:C18"/>
    <mergeCell ref="A2:A24"/>
    <mergeCell ref="C13:C15"/>
    <mergeCell ref="B6:B9"/>
    <mergeCell ref="C6:C9"/>
    <mergeCell ref="C2:C5"/>
    <mergeCell ref="B2:B5"/>
    <mergeCell ref="C10:C12"/>
    <mergeCell ref="F2:F5"/>
    <mergeCell ref="G2:G5"/>
    <mergeCell ref="G13:G22"/>
    <mergeCell ref="F13:F15"/>
    <mergeCell ref="G23:G24"/>
    <mergeCell ref="G6:G9"/>
    <mergeCell ref="F6:F9"/>
    <mergeCell ref="F23:F24"/>
    <mergeCell ref="F19:F22"/>
    <mergeCell ref="F16:F18"/>
  </mergeCells>
  <pageMargins left="0.7" right="0.7" top="0.75" bottom="0.75" header="0.3" footer="0.3"/>
  <pageSetup scale="53" orientation="portrait" r:id="rId1"/>
  <ignoredErrors>
    <ignoredError sqref="F2 F6 F13 F19 F2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5"/>
  <sheetViews>
    <sheetView showGridLines="0" topLeftCell="C1" zoomScale="50" zoomScaleNormal="50" zoomScaleSheetLayoutView="40" workbookViewId="0">
      <selection activeCell="E3" sqref="E3:K118"/>
    </sheetView>
  </sheetViews>
  <sheetFormatPr baseColWidth="10" defaultColWidth="41.42578125" defaultRowHeight="12.75"/>
  <cols>
    <col min="1" max="1" width="16.28515625" customWidth="1"/>
    <col min="2" max="2" width="26.140625" customWidth="1"/>
    <col min="3" max="3" width="31.140625" style="81" customWidth="1"/>
    <col min="4" max="4" width="50.28515625" style="179" customWidth="1"/>
    <col min="5" max="5" width="22.28515625" customWidth="1"/>
    <col min="6" max="6" width="18.28515625" customWidth="1"/>
    <col min="7" max="7" width="19.140625" hidden="1" customWidth="1"/>
    <col min="8" max="8" width="19.42578125" hidden="1" customWidth="1"/>
    <col min="9" max="9" width="20.28515625" hidden="1" customWidth="1"/>
    <col min="10" max="10" width="18.5703125" customWidth="1"/>
    <col min="11" max="11" width="20" customWidth="1"/>
    <col min="12" max="12" width="22.5703125" customWidth="1"/>
    <col min="13" max="13" width="25.42578125" customWidth="1"/>
    <col min="14" max="27" width="41.42578125" style="440"/>
  </cols>
  <sheetData>
    <row r="1" spans="1:27" ht="43.5" customHeight="1">
      <c r="A1" s="62" t="s">
        <v>141</v>
      </c>
      <c r="B1" s="63" t="s">
        <v>147</v>
      </c>
      <c r="C1" s="141" t="s">
        <v>142</v>
      </c>
      <c r="D1" s="177" t="s">
        <v>282</v>
      </c>
      <c r="E1" s="141" t="s">
        <v>232</v>
      </c>
      <c r="F1" s="141" t="s">
        <v>233</v>
      </c>
      <c r="G1" s="141" t="s">
        <v>145</v>
      </c>
      <c r="H1" s="176" t="s">
        <v>231</v>
      </c>
      <c r="I1" s="176" t="s">
        <v>137</v>
      </c>
      <c r="J1" s="141" t="s">
        <v>138</v>
      </c>
      <c r="K1" s="141" t="s">
        <v>136</v>
      </c>
      <c r="L1" s="141" t="s">
        <v>155</v>
      </c>
      <c r="M1" s="63" t="s">
        <v>153</v>
      </c>
    </row>
    <row r="2" spans="1:27" ht="24" customHeight="1">
      <c r="A2" s="886" t="s">
        <v>95</v>
      </c>
      <c r="B2" s="1011" t="s">
        <v>140</v>
      </c>
      <c r="C2" s="1022" t="s">
        <v>107</v>
      </c>
      <c r="D2" s="214" t="s">
        <v>752</v>
      </c>
      <c r="E2" s="215"/>
      <c r="F2" s="215"/>
      <c r="G2" s="282"/>
      <c r="H2" s="282"/>
      <c r="I2" s="282"/>
      <c r="J2" s="280"/>
      <c r="K2" s="282"/>
      <c r="L2" s="1016">
        <f>SUM(E2:K15)</f>
        <v>0</v>
      </c>
      <c r="M2" s="974">
        <f>SUM(L2:L18)</f>
        <v>0</v>
      </c>
    </row>
    <row r="3" spans="1:27" s="310" customFormat="1" ht="24" customHeight="1">
      <c r="A3" s="887"/>
      <c r="B3" s="1012"/>
      <c r="C3" s="958"/>
      <c r="D3" s="209" t="s">
        <v>1113</v>
      </c>
      <c r="E3" s="312"/>
      <c r="F3" s="312"/>
      <c r="G3" s="283"/>
      <c r="H3" s="283"/>
      <c r="I3" s="283"/>
      <c r="J3" s="279"/>
      <c r="K3" s="283"/>
      <c r="L3" s="1017"/>
      <c r="M3" s="975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</row>
    <row r="4" spans="1:27" ht="24" customHeight="1">
      <c r="A4" s="887"/>
      <c r="B4" s="1012"/>
      <c r="C4" s="958"/>
      <c r="D4" s="209" t="s">
        <v>753</v>
      </c>
      <c r="E4" s="175"/>
      <c r="F4" s="175"/>
      <c r="G4" s="283"/>
      <c r="H4" s="283"/>
      <c r="I4" s="283"/>
      <c r="J4" s="279"/>
      <c r="K4" s="283"/>
      <c r="L4" s="1017"/>
      <c r="M4" s="975"/>
    </row>
    <row r="5" spans="1:27" ht="24" customHeight="1">
      <c r="A5" s="887"/>
      <c r="B5" s="1012"/>
      <c r="C5" s="958"/>
      <c r="D5" s="209" t="s">
        <v>649</v>
      </c>
      <c r="E5" s="175"/>
      <c r="F5" s="175"/>
      <c r="G5" s="283"/>
      <c r="H5" s="283"/>
      <c r="I5" s="283"/>
      <c r="J5" s="279"/>
      <c r="K5" s="283"/>
      <c r="L5" s="1017"/>
      <c r="M5" s="975"/>
    </row>
    <row r="6" spans="1:27" s="310" customFormat="1" ht="24" customHeight="1">
      <c r="A6" s="887"/>
      <c r="B6" s="1012"/>
      <c r="C6" s="958"/>
      <c r="D6" s="209" t="s">
        <v>1266</v>
      </c>
      <c r="E6" s="312"/>
      <c r="F6" s="312"/>
      <c r="G6" s="283"/>
      <c r="H6" s="283"/>
      <c r="I6" s="283"/>
      <c r="J6" s="279"/>
      <c r="K6" s="283"/>
      <c r="L6" s="1017"/>
      <c r="M6" s="975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</row>
    <row r="7" spans="1:27" ht="24" customHeight="1">
      <c r="A7" s="887"/>
      <c r="B7" s="1012"/>
      <c r="C7" s="958"/>
      <c r="D7" s="209" t="s">
        <v>650</v>
      </c>
      <c r="E7" s="175"/>
      <c r="F7" s="175"/>
      <c r="G7" s="283"/>
      <c r="H7" s="283"/>
      <c r="I7" s="283"/>
      <c r="J7" s="279"/>
      <c r="K7" s="283"/>
      <c r="L7" s="1017"/>
      <c r="M7" s="975"/>
    </row>
    <row r="8" spans="1:27" ht="24" customHeight="1">
      <c r="A8" s="887"/>
      <c r="B8" s="1012"/>
      <c r="C8" s="958"/>
      <c r="D8" s="209" t="s">
        <v>651</v>
      </c>
      <c r="E8" s="175"/>
      <c r="F8" s="175"/>
      <c r="G8" s="283"/>
      <c r="H8" s="283"/>
      <c r="I8" s="283"/>
      <c r="J8" s="279"/>
      <c r="K8" s="283"/>
      <c r="L8" s="1017"/>
      <c r="M8" s="975"/>
    </row>
    <row r="9" spans="1:27" ht="24" customHeight="1">
      <c r="A9" s="887"/>
      <c r="B9" s="1012"/>
      <c r="C9" s="958"/>
      <c r="D9" s="209" t="s">
        <v>652</v>
      </c>
      <c r="E9" s="175"/>
      <c r="F9" s="175"/>
      <c r="G9" s="283"/>
      <c r="H9" s="283"/>
      <c r="I9" s="283"/>
      <c r="J9" s="279"/>
      <c r="K9" s="283"/>
      <c r="L9" s="1017"/>
      <c r="M9" s="975"/>
    </row>
    <row r="10" spans="1:27" ht="24" customHeight="1">
      <c r="A10" s="887"/>
      <c r="B10" s="1012"/>
      <c r="C10" s="958"/>
      <c r="D10" s="209" t="s">
        <v>653</v>
      </c>
      <c r="E10" s="175"/>
      <c r="F10" s="175"/>
      <c r="G10" s="283"/>
      <c r="H10" s="283"/>
      <c r="I10" s="283"/>
      <c r="J10" s="279"/>
      <c r="K10" s="283"/>
      <c r="L10" s="1017"/>
      <c r="M10" s="975"/>
    </row>
    <row r="11" spans="1:27" s="310" customFormat="1" ht="24" customHeight="1">
      <c r="A11" s="887"/>
      <c r="B11" s="1012"/>
      <c r="C11" s="958"/>
      <c r="D11" s="209" t="s">
        <v>1039</v>
      </c>
      <c r="E11" s="312"/>
      <c r="F11" s="312"/>
      <c r="G11" s="283"/>
      <c r="H11" s="283"/>
      <c r="I11" s="283"/>
      <c r="J11" s="279"/>
      <c r="K11" s="283"/>
      <c r="L11" s="1017"/>
      <c r="M11" s="975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</row>
    <row r="12" spans="1:27" ht="24" customHeight="1">
      <c r="A12" s="887"/>
      <c r="B12" s="1012"/>
      <c r="C12" s="958"/>
      <c r="D12" s="209" t="s">
        <v>654</v>
      </c>
      <c r="E12" s="175"/>
      <c r="F12" s="175"/>
      <c r="G12" s="283"/>
      <c r="H12" s="283"/>
      <c r="I12" s="283"/>
      <c r="J12" s="279"/>
      <c r="K12" s="283"/>
      <c r="L12" s="1017"/>
      <c r="M12" s="975"/>
    </row>
    <row r="13" spans="1:27" ht="24" customHeight="1">
      <c r="A13" s="887"/>
      <c r="B13" s="1012"/>
      <c r="C13" s="958"/>
      <c r="D13" s="209" t="s">
        <v>655</v>
      </c>
      <c r="E13" s="175"/>
      <c r="F13" s="175"/>
      <c r="G13" s="283"/>
      <c r="H13" s="283"/>
      <c r="I13" s="283"/>
      <c r="J13" s="279"/>
      <c r="K13" s="283"/>
      <c r="L13" s="1017"/>
      <c r="M13" s="975"/>
    </row>
    <row r="14" spans="1:27" ht="24" customHeight="1">
      <c r="A14" s="887"/>
      <c r="B14" s="1012"/>
      <c r="C14" s="958"/>
      <c r="D14" s="209" t="s">
        <v>1238</v>
      </c>
      <c r="E14" s="175"/>
      <c r="F14" s="175"/>
      <c r="G14" s="283"/>
      <c r="H14" s="283"/>
      <c r="I14" s="283"/>
      <c r="J14" s="279"/>
      <c r="K14" s="283"/>
      <c r="L14" s="1017"/>
      <c r="M14" s="975"/>
    </row>
    <row r="15" spans="1:27" ht="24" customHeight="1">
      <c r="A15" s="887"/>
      <c r="B15" s="1012"/>
      <c r="C15" s="958"/>
      <c r="D15" s="209" t="s">
        <v>754</v>
      </c>
      <c r="E15" s="175"/>
      <c r="F15" s="175"/>
      <c r="G15" s="283"/>
      <c r="H15" s="283"/>
      <c r="I15" s="283"/>
      <c r="J15" s="279"/>
      <c r="K15" s="283"/>
      <c r="L15" s="1017"/>
      <c r="M15" s="975"/>
    </row>
    <row r="16" spans="1:27" ht="24" customHeight="1">
      <c r="A16" s="887"/>
      <c r="B16" s="1012"/>
      <c r="C16" s="1023" t="s">
        <v>19</v>
      </c>
      <c r="D16" s="209" t="s">
        <v>656</v>
      </c>
      <c r="E16" s="175"/>
      <c r="F16" s="175"/>
      <c r="G16" s="283"/>
      <c r="H16" s="283"/>
      <c r="I16" s="283"/>
      <c r="J16" s="279"/>
      <c r="K16" s="283"/>
      <c r="L16" s="928">
        <f>SUM(E16:K18)</f>
        <v>0</v>
      </c>
      <c r="M16" s="975"/>
    </row>
    <row r="17" spans="1:27" ht="24" customHeight="1">
      <c r="A17" s="887"/>
      <c r="B17" s="1012"/>
      <c r="C17" s="1023"/>
      <c r="D17" s="209" t="s">
        <v>657</v>
      </c>
      <c r="E17" s="175"/>
      <c r="F17" s="175"/>
      <c r="G17" s="283"/>
      <c r="H17" s="283"/>
      <c r="I17" s="283"/>
      <c r="J17" s="279"/>
      <c r="K17" s="283"/>
      <c r="L17" s="928"/>
      <c r="M17" s="975"/>
    </row>
    <row r="18" spans="1:27" ht="24" customHeight="1">
      <c r="A18" s="887"/>
      <c r="B18" s="1013"/>
      <c r="C18" s="1023"/>
      <c r="D18" s="209" t="s">
        <v>758</v>
      </c>
      <c r="E18" s="175"/>
      <c r="F18" s="175"/>
      <c r="G18" s="283"/>
      <c r="H18" s="283"/>
      <c r="I18" s="283"/>
      <c r="J18" s="279"/>
      <c r="K18" s="283"/>
      <c r="L18" s="928"/>
      <c r="M18" s="976"/>
    </row>
    <row r="19" spans="1:27" ht="24" customHeight="1">
      <c r="A19" s="887"/>
      <c r="B19" s="1029" t="s">
        <v>139</v>
      </c>
      <c r="C19" s="1024" t="s">
        <v>8</v>
      </c>
      <c r="D19" s="180" t="s">
        <v>759</v>
      </c>
      <c r="E19" s="292"/>
      <c r="F19" s="292"/>
      <c r="G19" s="284"/>
      <c r="H19" s="284"/>
      <c r="I19" s="284"/>
      <c r="J19" s="278"/>
      <c r="K19" s="284"/>
      <c r="L19" s="977">
        <f>SUM(E19:K26)</f>
        <v>0</v>
      </c>
      <c r="M19" s="971">
        <f>SUM(L19:L47)</f>
        <v>0</v>
      </c>
    </row>
    <row r="20" spans="1:27" ht="24" customHeight="1">
      <c r="A20" s="887"/>
      <c r="B20" s="1030"/>
      <c r="C20" s="1024"/>
      <c r="D20" s="180" t="s">
        <v>658</v>
      </c>
      <c r="E20" s="292"/>
      <c r="F20" s="292"/>
      <c r="G20" s="284"/>
      <c r="H20" s="284"/>
      <c r="I20" s="284"/>
      <c r="J20" s="278"/>
      <c r="K20" s="284"/>
      <c r="L20" s="977"/>
      <c r="M20" s="972"/>
    </row>
    <row r="21" spans="1:27" ht="24" customHeight="1">
      <c r="A21" s="887"/>
      <c r="B21" s="1030"/>
      <c r="C21" s="1024"/>
      <c r="D21" s="180" t="s">
        <v>768</v>
      </c>
      <c r="E21" s="292"/>
      <c r="F21" s="292"/>
      <c r="G21" s="284"/>
      <c r="H21" s="284"/>
      <c r="I21" s="284"/>
      <c r="J21" s="278"/>
      <c r="K21" s="284"/>
      <c r="L21" s="977"/>
      <c r="M21" s="972"/>
    </row>
    <row r="22" spans="1:27" ht="24" customHeight="1">
      <c r="A22" s="887"/>
      <c r="B22" s="1030"/>
      <c r="C22" s="1024"/>
      <c r="D22" s="180" t="s">
        <v>659</v>
      </c>
      <c r="E22" s="292"/>
      <c r="F22" s="292"/>
      <c r="G22" s="284"/>
      <c r="H22" s="284"/>
      <c r="I22" s="284"/>
      <c r="J22" s="278"/>
      <c r="K22" s="284"/>
      <c r="L22" s="977"/>
      <c r="M22" s="972"/>
    </row>
    <row r="23" spans="1:27" ht="24" customHeight="1">
      <c r="A23" s="887"/>
      <c r="B23" s="1030"/>
      <c r="C23" s="1024"/>
      <c r="D23" s="180" t="s">
        <v>660</v>
      </c>
      <c r="E23" s="174"/>
      <c r="F23" s="174"/>
      <c r="G23" s="284"/>
      <c r="H23" s="284"/>
      <c r="I23" s="284"/>
      <c r="J23" s="278"/>
      <c r="K23" s="284"/>
      <c r="L23" s="977"/>
      <c r="M23" s="972"/>
    </row>
    <row r="24" spans="1:27" ht="24" customHeight="1">
      <c r="A24" s="887"/>
      <c r="B24" s="1030"/>
      <c r="C24" s="1024"/>
      <c r="D24" s="180" t="s">
        <v>661</v>
      </c>
      <c r="E24" s="174"/>
      <c r="F24" s="174"/>
      <c r="G24" s="284"/>
      <c r="H24" s="284"/>
      <c r="I24" s="284"/>
      <c r="J24" s="278"/>
      <c r="K24" s="284"/>
      <c r="L24" s="977"/>
      <c r="M24" s="972"/>
    </row>
    <row r="25" spans="1:27" ht="24" customHeight="1">
      <c r="A25" s="887"/>
      <c r="B25" s="1030"/>
      <c r="C25" s="1024"/>
      <c r="D25" s="180" t="s">
        <v>662</v>
      </c>
      <c r="E25" s="174"/>
      <c r="F25" s="324"/>
      <c r="G25" s="284"/>
      <c r="H25" s="284"/>
      <c r="I25" s="284"/>
      <c r="J25" s="278"/>
      <c r="K25" s="284"/>
      <c r="L25" s="977"/>
      <c r="M25" s="972"/>
    </row>
    <row r="26" spans="1:27" ht="24" customHeight="1">
      <c r="A26" s="887"/>
      <c r="B26" s="1030"/>
      <c r="C26" s="1024"/>
      <c r="D26" s="180" t="s">
        <v>663</v>
      </c>
      <c r="E26" s="174"/>
      <c r="F26" s="174"/>
      <c r="G26" s="284"/>
      <c r="H26" s="284"/>
      <c r="I26" s="284"/>
      <c r="J26" s="278"/>
      <c r="K26" s="284"/>
      <c r="L26" s="977"/>
      <c r="M26" s="972"/>
    </row>
    <row r="27" spans="1:27" s="310" customFormat="1" ht="24" customHeight="1">
      <c r="A27" s="887"/>
      <c r="B27" s="1030"/>
      <c r="C27" s="1024" t="s">
        <v>108</v>
      </c>
      <c r="D27" s="313" t="s">
        <v>931</v>
      </c>
      <c r="E27" s="311"/>
      <c r="F27" s="311"/>
      <c r="G27" s="284"/>
      <c r="H27" s="284"/>
      <c r="I27" s="284"/>
      <c r="J27" s="278"/>
      <c r="K27" s="284"/>
      <c r="L27" s="977">
        <f>SUM(E27:K33)</f>
        <v>0</v>
      </c>
      <c r="M27" s="972"/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</row>
    <row r="28" spans="1:27" s="310" customFormat="1" ht="24" customHeight="1">
      <c r="A28" s="887"/>
      <c r="B28" s="1030"/>
      <c r="C28" s="1024"/>
      <c r="D28" s="313" t="s">
        <v>932</v>
      </c>
      <c r="E28" s="311"/>
      <c r="F28" s="311"/>
      <c r="G28" s="284"/>
      <c r="H28" s="284"/>
      <c r="I28" s="284"/>
      <c r="J28" s="278"/>
      <c r="K28" s="284"/>
      <c r="L28" s="977"/>
      <c r="M28" s="972"/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</row>
    <row r="29" spans="1:27" ht="24" customHeight="1">
      <c r="A29" s="887"/>
      <c r="B29" s="1030"/>
      <c r="C29" s="1024"/>
      <c r="D29" s="180" t="s">
        <v>664</v>
      </c>
      <c r="E29" s="292"/>
      <c r="F29" s="292"/>
      <c r="G29" s="284"/>
      <c r="H29" s="284"/>
      <c r="I29" s="284"/>
      <c r="J29" s="278"/>
      <c r="K29" s="284"/>
      <c r="L29" s="977"/>
      <c r="M29" s="972"/>
    </row>
    <row r="30" spans="1:27" ht="24" customHeight="1">
      <c r="A30" s="887"/>
      <c r="B30" s="1030"/>
      <c r="C30" s="1024"/>
      <c r="D30" s="180" t="s">
        <v>665</v>
      </c>
      <c r="E30" s="292"/>
      <c r="F30" s="292"/>
      <c r="G30" s="284"/>
      <c r="H30" s="284"/>
      <c r="I30" s="284"/>
      <c r="J30" s="278"/>
      <c r="K30" s="284"/>
      <c r="L30" s="977"/>
      <c r="M30" s="972"/>
    </row>
    <row r="31" spans="1:27" ht="24" customHeight="1">
      <c r="A31" s="887"/>
      <c r="B31" s="1030"/>
      <c r="C31" s="1024"/>
      <c r="D31" s="180" t="s">
        <v>666</v>
      </c>
      <c r="E31" s="292"/>
      <c r="F31" s="292"/>
      <c r="G31" s="284"/>
      <c r="H31" s="284"/>
      <c r="I31" s="284"/>
      <c r="J31" s="278"/>
      <c r="K31" s="284"/>
      <c r="L31" s="977"/>
      <c r="M31" s="972"/>
    </row>
    <row r="32" spans="1:27" ht="24" customHeight="1">
      <c r="A32" s="887"/>
      <c r="B32" s="1030"/>
      <c r="C32" s="1024"/>
      <c r="D32" s="180" t="s">
        <v>667</v>
      </c>
      <c r="E32" s="292"/>
      <c r="F32" s="292"/>
      <c r="G32" s="284"/>
      <c r="H32" s="284"/>
      <c r="I32" s="284"/>
      <c r="J32" s="278"/>
      <c r="K32" s="284"/>
      <c r="L32" s="977"/>
      <c r="M32" s="972"/>
    </row>
    <row r="33" spans="1:13" ht="24" customHeight="1">
      <c r="A33" s="887"/>
      <c r="B33" s="1030"/>
      <c r="C33" s="1024"/>
      <c r="D33" s="180" t="s">
        <v>668</v>
      </c>
      <c r="E33" s="292"/>
      <c r="F33" s="292"/>
      <c r="G33" s="284"/>
      <c r="H33" s="284"/>
      <c r="I33" s="284"/>
      <c r="J33" s="278"/>
      <c r="K33" s="284"/>
      <c r="L33" s="977"/>
      <c r="M33" s="972"/>
    </row>
    <row r="34" spans="1:13" ht="24" customHeight="1">
      <c r="A34" s="887"/>
      <c r="B34" s="1030"/>
      <c r="C34" s="1024" t="s">
        <v>114</v>
      </c>
      <c r="D34" s="180" t="s">
        <v>669</v>
      </c>
      <c r="E34" s="174"/>
      <c r="F34" s="174"/>
      <c r="G34" s="284"/>
      <c r="H34" s="284"/>
      <c r="I34" s="284"/>
      <c r="J34" s="278"/>
      <c r="K34" s="284"/>
      <c r="L34" s="977">
        <f>SUM(E34:K35)</f>
        <v>0</v>
      </c>
      <c r="M34" s="972"/>
    </row>
    <row r="35" spans="1:13" ht="24" customHeight="1">
      <c r="A35" s="887"/>
      <c r="B35" s="1030"/>
      <c r="C35" s="1024"/>
      <c r="D35" s="180" t="s">
        <v>670</v>
      </c>
      <c r="E35" s="174"/>
      <c r="F35" s="174"/>
      <c r="G35" s="284"/>
      <c r="H35" s="284"/>
      <c r="I35" s="284"/>
      <c r="J35" s="278"/>
      <c r="K35" s="284"/>
      <c r="L35" s="977"/>
      <c r="M35" s="972"/>
    </row>
    <row r="36" spans="1:13" ht="24" customHeight="1">
      <c r="A36" s="887"/>
      <c r="B36" s="1030"/>
      <c r="C36" s="261" t="s">
        <v>111</v>
      </c>
      <c r="D36" s="180" t="s">
        <v>671</v>
      </c>
      <c r="E36" s="174"/>
      <c r="F36" s="174"/>
      <c r="G36" s="284"/>
      <c r="H36" s="284"/>
      <c r="I36" s="284"/>
      <c r="J36" s="278"/>
      <c r="K36" s="284"/>
      <c r="L36" s="230">
        <f>SUM(E36:K36)</f>
        <v>0</v>
      </c>
      <c r="M36" s="972"/>
    </row>
    <row r="37" spans="1:13" ht="24" customHeight="1">
      <c r="A37" s="887"/>
      <c r="B37" s="1030"/>
      <c r="C37" s="1024" t="s">
        <v>158</v>
      </c>
      <c r="D37" s="180" t="s">
        <v>672</v>
      </c>
      <c r="E37" s="292"/>
      <c r="F37" s="292"/>
      <c r="G37" s="284"/>
      <c r="H37" s="284"/>
      <c r="I37" s="284"/>
      <c r="J37" s="278"/>
      <c r="K37" s="284"/>
      <c r="L37" s="977">
        <f>SUM(E37:K41)</f>
        <v>0</v>
      </c>
      <c r="M37" s="972"/>
    </row>
    <row r="38" spans="1:13" ht="24" customHeight="1">
      <c r="A38" s="887"/>
      <c r="B38" s="1030"/>
      <c r="C38" s="1024"/>
      <c r="D38" s="180" t="s">
        <v>673</v>
      </c>
      <c r="E38" s="292"/>
      <c r="F38" s="292"/>
      <c r="G38" s="284"/>
      <c r="H38" s="284"/>
      <c r="I38" s="284"/>
      <c r="J38" s="278"/>
      <c r="K38" s="284"/>
      <c r="L38" s="977"/>
      <c r="M38" s="972"/>
    </row>
    <row r="39" spans="1:13" ht="24" customHeight="1">
      <c r="A39" s="887"/>
      <c r="B39" s="1030"/>
      <c r="C39" s="1024"/>
      <c r="D39" s="180" t="s">
        <v>674</v>
      </c>
      <c r="E39" s="292"/>
      <c r="F39" s="292"/>
      <c r="G39" s="284"/>
      <c r="H39" s="284"/>
      <c r="I39" s="284"/>
      <c r="J39" s="278"/>
      <c r="K39" s="284"/>
      <c r="L39" s="977"/>
      <c r="M39" s="972"/>
    </row>
    <row r="40" spans="1:13" ht="24" customHeight="1">
      <c r="A40" s="887"/>
      <c r="B40" s="1030"/>
      <c r="C40" s="1024"/>
      <c r="D40" s="180" t="s">
        <v>675</v>
      </c>
      <c r="E40" s="292"/>
      <c r="F40" s="292"/>
      <c r="G40" s="284"/>
      <c r="H40" s="284"/>
      <c r="I40" s="284"/>
      <c r="J40" s="278"/>
      <c r="K40" s="284"/>
      <c r="L40" s="977"/>
      <c r="M40" s="972"/>
    </row>
    <row r="41" spans="1:13" ht="24" customHeight="1">
      <c r="A41" s="887"/>
      <c r="B41" s="1030"/>
      <c r="C41" s="1024"/>
      <c r="D41" s="180" t="s">
        <v>676</v>
      </c>
      <c r="E41" s="292"/>
      <c r="F41" s="292"/>
      <c r="G41" s="284"/>
      <c r="H41" s="284"/>
      <c r="I41" s="284"/>
      <c r="J41" s="278"/>
      <c r="K41" s="284"/>
      <c r="L41" s="977"/>
      <c r="M41" s="972"/>
    </row>
    <row r="42" spans="1:13" ht="24" customHeight="1">
      <c r="A42" s="887"/>
      <c r="B42" s="1030"/>
      <c r="C42" s="1024" t="s">
        <v>217</v>
      </c>
      <c r="D42" s="180" t="s">
        <v>677</v>
      </c>
      <c r="E42" s="174"/>
      <c r="F42" s="174"/>
      <c r="G42" s="284"/>
      <c r="H42" s="284"/>
      <c r="I42" s="284"/>
      <c r="J42" s="278"/>
      <c r="K42" s="284"/>
      <c r="L42" s="977">
        <f>SUM(E42:K47)</f>
        <v>0</v>
      </c>
      <c r="M42" s="972"/>
    </row>
    <row r="43" spans="1:13" ht="24" customHeight="1">
      <c r="A43" s="887"/>
      <c r="B43" s="1030"/>
      <c r="C43" s="1024"/>
      <c r="D43" s="180" t="s">
        <v>678</v>
      </c>
      <c r="E43" s="174"/>
      <c r="F43" s="174"/>
      <c r="G43" s="284"/>
      <c r="H43" s="284"/>
      <c r="I43" s="284"/>
      <c r="J43" s="278"/>
      <c r="K43" s="284"/>
      <c r="L43" s="977"/>
      <c r="M43" s="972"/>
    </row>
    <row r="44" spans="1:13" ht="24" customHeight="1">
      <c r="A44" s="887"/>
      <c r="B44" s="1030"/>
      <c r="C44" s="1024"/>
      <c r="D44" s="180" t="s">
        <v>679</v>
      </c>
      <c r="E44" s="174"/>
      <c r="F44" s="174"/>
      <c r="G44" s="284"/>
      <c r="H44" s="284"/>
      <c r="I44" s="284"/>
      <c r="J44" s="278"/>
      <c r="K44" s="284"/>
      <c r="L44" s="977"/>
      <c r="M44" s="972"/>
    </row>
    <row r="45" spans="1:13" ht="24" customHeight="1">
      <c r="A45" s="887"/>
      <c r="B45" s="1030"/>
      <c r="C45" s="1024"/>
      <c r="D45" s="180" t="s">
        <v>680</v>
      </c>
      <c r="E45" s="174"/>
      <c r="F45" s="174"/>
      <c r="G45" s="284"/>
      <c r="H45" s="284"/>
      <c r="I45" s="284"/>
      <c r="J45" s="278"/>
      <c r="K45" s="284"/>
      <c r="L45" s="977"/>
      <c r="M45" s="972"/>
    </row>
    <row r="46" spans="1:13" ht="24" customHeight="1">
      <c r="A46" s="887"/>
      <c r="B46" s="1030"/>
      <c r="C46" s="1024"/>
      <c r="D46" s="180" t="s">
        <v>681</v>
      </c>
      <c r="E46" s="174"/>
      <c r="F46" s="174"/>
      <c r="G46" s="284"/>
      <c r="H46" s="284"/>
      <c r="I46" s="284"/>
      <c r="J46" s="278"/>
      <c r="K46" s="284"/>
      <c r="L46" s="977"/>
      <c r="M46" s="972"/>
    </row>
    <row r="47" spans="1:13" ht="24" customHeight="1">
      <c r="A47" s="887"/>
      <c r="B47" s="1031"/>
      <c r="C47" s="1024"/>
      <c r="D47" s="180" t="s">
        <v>682</v>
      </c>
      <c r="E47" s="174"/>
      <c r="F47" s="174"/>
      <c r="G47" s="284"/>
      <c r="H47" s="284"/>
      <c r="I47" s="284"/>
      <c r="J47" s="278"/>
      <c r="K47" s="284"/>
      <c r="L47" s="977"/>
      <c r="M47" s="973"/>
    </row>
    <row r="48" spans="1:13" ht="24" customHeight="1">
      <c r="A48" s="887"/>
      <c r="B48" s="1025" t="s">
        <v>2</v>
      </c>
      <c r="C48" s="957" t="s">
        <v>28</v>
      </c>
      <c r="D48" s="209" t="s">
        <v>683</v>
      </c>
      <c r="E48" s="175"/>
      <c r="F48" s="175"/>
      <c r="G48" s="283"/>
      <c r="H48" s="283"/>
      <c r="I48" s="283"/>
      <c r="J48" s="279"/>
      <c r="K48" s="283"/>
      <c r="L48" s="928">
        <f>SUM(E48:K52)</f>
        <v>0</v>
      </c>
      <c r="M48" s="974">
        <f>SUM(L48:L54)</f>
        <v>0</v>
      </c>
    </row>
    <row r="49" spans="1:27" ht="24" customHeight="1">
      <c r="A49" s="887"/>
      <c r="B49" s="1026"/>
      <c r="C49" s="957"/>
      <c r="D49" s="209" t="s">
        <v>684</v>
      </c>
      <c r="E49" s="175"/>
      <c r="F49" s="175"/>
      <c r="G49" s="283"/>
      <c r="H49" s="283"/>
      <c r="I49" s="283"/>
      <c r="J49" s="279"/>
      <c r="K49" s="283"/>
      <c r="L49" s="928"/>
      <c r="M49" s="975"/>
    </row>
    <row r="50" spans="1:27" ht="24" customHeight="1">
      <c r="A50" s="887"/>
      <c r="B50" s="1026"/>
      <c r="C50" s="957"/>
      <c r="D50" s="209" t="s">
        <v>685</v>
      </c>
      <c r="E50" s="175"/>
      <c r="F50" s="175"/>
      <c r="G50" s="283"/>
      <c r="H50" s="283"/>
      <c r="I50" s="283"/>
      <c r="J50" s="279"/>
      <c r="K50" s="283"/>
      <c r="L50" s="928"/>
      <c r="M50" s="975"/>
    </row>
    <row r="51" spans="1:27" s="310" customFormat="1" ht="24" customHeight="1">
      <c r="A51" s="887"/>
      <c r="B51" s="1026"/>
      <c r="C51" s="957"/>
      <c r="D51" s="209" t="s">
        <v>1267</v>
      </c>
      <c r="E51" s="312"/>
      <c r="F51" s="312"/>
      <c r="G51" s="283"/>
      <c r="H51" s="283"/>
      <c r="I51" s="283"/>
      <c r="J51" s="279"/>
      <c r="K51" s="283"/>
      <c r="L51" s="928"/>
      <c r="M51" s="975"/>
      <c r="N51" s="440"/>
      <c r="O51" s="440"/>
      <c r="P51" s="440"/>
      <c r="Q51" s="440"/>
      <c r="R51" s="440"/>
      <c r="S51" s="440"/>
      <c r="T51" s="440"/>
      <c r="U51" s="440"/>
      <c r="V51" s="440"/>
      <c r="W51" s="440"/>
      <c r="X51" s="440"/>
      <c r="Y51" s="440"/>
      <c r="Z51" s="440"/>
      <c r="AA51" s="440"/>
    </row>
    <row r="52" spans="1:27" ht="24" customHeight="1">
      <c r="A52" s="887"/>
      <c r="B52" s="1026"/>
      <c r="C52" s="957"/>
      <c r="D52" s="209" t="s">
        <v>686</v>
      </c>
      <c r="E52" s="175"/>
      <c r="F52" s="312"/>
      <c r="G52" s="283"/>
      <c r="H52" s="283"/>
      <c r="I52" s="283"/>
      <c r="J52" s="279"/>
      <c r="K52" s="283"/>
      <c r="L52" s="928"/>
      <c r="M52" s="975"/>
    </row>
    <row r="53" spans="1:27" ht="24" customHeight="1">
      <c r="A53" s="887"/>
      <c r="B53" s="1026"/>
      <c r="C53" s="957" t="s">
        <v>31</v>
      </c>
      <c r="D53" s="209" t="s">
        <v>687</v>
      </c>
      <c r="E53" s="175"/>
      <c r="F53" s="175"/>
      <c r="G53" s="283"/>
      <c r="H53" s="283"/>
      <c r="I53" s="283"/>
      <c r="J53" s="279"/>
      <c r="K53" s="283"/>
      <c r="L53" s="928">
        <f>SUM(E53:K54)</f>
        <v>0</v>
      </c>
      <c r="M53" s="975"/>
    </row>
    <row r="54" spans="1:27" ht="24" customHeight="1">
      <c r="A54" s="887"/>
      <c r="B54" s="1032"/>
      <c r="C54" s="957"/>
      <c r="D54" s="209" t="s">
        <v>688</v>
      </c>
      <c r="E54" s="175"/>
      <c r="F54" s="175"/>
      <c r="G54" s="283"/>
      <c r="H54" s="283"/>
      <c r="I54" s="283"/>
      <c r="J54" s="279"/>
      <c r="K54" s="283"/>
      <c r="L54" s="928"/>
      <c r="M54" s="976"/>
    </row>
    <row r="55" spans="1:27" ht="24" customHeight="1">
      <c r="A55" s="887"/>
      <c r="B55" s="1027" t="s">
        <v>146</v>
      </c>
      <c r="C55" s="1024" t="s">
        <v>36</v>
      </c>
      <c r="D55" s="180" t="s">
        <v>689</v>
      </c>
      <c r="E55" s="174"/>
      <c r="F55" s="174"/>
      <c r="G55" s="284"/>
      <c r="H55" s="284"/>
      <c r="I55" s="284"/>
      <c r="J55" s="278"/>
      <c r="K55" s="284"/>
      <c r="L55" s="929">
        <f>SUM(E55:K56)</f>
        <v>0</v>
      </c>
      <c r="M55" s="971">
        <f>SUM(L55:L56)</f>
        <v>0</v>
      </c>
    </row>
    <row r="56" spans="1:27" ht="24" customHeight="1">
      <c r="A56" s="887"/>
      <c r="B56" s="1028"/>
      <c r="C56" s="1024"/>
      <c r="D56" s="180" t="s">
        <v>690</v>
      </c>
      <c r="E56" s="174"/>
      <c r="F56" s="174"/>
      <c r="G56" s="284"/>
      <c r="H56" s="284"/>
      <c r="I56" s="284"/>
      <c r="J56" s="278"/>
      <c r="K56" s="284"/>
      <c r="L56" s="929"/>
      <c r="M56" s="973"/>
    </row>
    <row r="57" spans="1:27" ht="24" customHeight="1">
      <c r="A57" s="887"/>
      <c r="B57" s="1025" t="s">
        <v>143</v>
      </c>
      <c r="C57" s="957" t="s">
        <v>157</v>
      </c>
      <c r="D57" s="209" t="s">
        <v>691</v>
      </c>
      <c r="E57" s="312"/>
      <c r="F57" s="312"/>
      <c r="G57" s="283"/>
      <c r="H57" s="283"/>
      <c r="I57" s="283"/>
      <c r="J57" s="279"/>
      <c r="K57" s="283"/>
      <c r="L57" s="928">
        <f>SUM(E57:K68)</f>
        <v>0</v>
      </c>
      <c r="M57" s="974">
        <f>SUM(L57:L85)</f>
        <v>0</v>
      </c>
    </row>
    <row r="58" spans="1:27" ht="24" customHeight="1">
      <c r="A58" s="887"/>
      <c r="B58" s="1026"/>
      <c r="C58" s="957"/>
      <c r="D58" s="210" t="s">
        <v>692</v>
      </c>
      <c r="E58" s="312"/>
      <c r="F58" s="312"/>
      <c r="G58" s="283"/>
      <c r="H58" s="283"/>
      <c r="I58" s="283"/>
      <c r="J58" s="279"/>
      <c r="K58" s="283"/>
      <c r="L58" s="928"/>
      <c r="M58" s="975"/>
    </row>
    <row r="59" spans="1:27" ht="24" customHeight="1">
      <c r="A59" s="887"/>
      <c r="B59" s="1026"/>
      <c r="C59" s="957"/>
      <c r="D59" s="210" t="s">
        <v>693</v>
      </c>
      <c r="E59" s="312"/>
      <c r="F59" s="312"/>
      <c r="G59" s="283"/>
      <c r="H59" s="283"/>
      <c r="I59" s="283"/>
      <c r="J59" s="279"/>
      <c r="K59" s="283"/>
      <c r="L59" s="928"/>
      <c r="M59" s="975"/>
    </row>
    <row r="60" spans="1:27" ht="24" customHeight="1">
      <c r="A60" s="887"/>
      <c r="B60" s="1026"/>
      <c r="C60" s="957"/>
      <c r="D60" s="210" t="s">
        <v>694</v>
      </c>
      <c r="E60" s="312"/>
      <c r="F60" s="312"/>
      <c r="G60" s="283"/>
      <c r="H60" s="283"/>
      <c r="I60" s="283"/>
      <c r="J60" s="279"/>
      <c r="K60" s="283"/>
      <c r="L60" s="928"/>
      <c r="M60" s="975"/>
    </row>
    <row r="61" spans="1:27" ht="24" customHeight="1">
      <c r="A61" s="887"/>
      <c r="B61" s="1026"/>
      <c r="C61" s="957"/>
      <c r="D61" s="209" t="s">
        <v>695</v>
      </c>
      <c r="E61" s="312"/>
      <c r="F61" s="312"/>
      <c r="G61" s="283"/>
      <c r="H61" s="283"/>
      <c r="I61" s="283"/>
      <c r="J61" s="279"/>
      <c r="K61" s="283"/>
      <c r="L61" s="928"/>
      <c r="M61" s="975"/>
    </row>
    <row r="62" spans="1:27" ht="24" customHeight="1">
      <c r="A62" s="887"/>
      <c r="B62" s="1026"/>
      <c r="C62" s="957"/>
      <c r="D62" s="210" t="s">
        <v>696</v>
      </c>
      <c r="E62" s="312"/>
      <c r="F62" s="312"/>
      <c r="G62" s="283"/>
      <c r="H62" s="283"/>
      <c r="I62" s="283"/>
      <c r="J62" s="279"/>
      <c r="K62" s="283"/>
      <c r="L62" s="928"/>
      <c r="M62" s="975"/>
    </row>
    <row r="63" spans="1:27" ht="24" customHeight="1">
      <c r="A63" s="887"/>
      <c r="B63" s="1026"/>
      <c r="C63" s="957"/>
      <c r="D63" s="210" t="s">
        <v>697</v>
      </c>
      <c r="E63" s="312"/>
      <c r="F63" s="312"/>
      <c r="G63" s="283"/>
      <c r="H63" s="283"/>
      <c r="I63" s="283"/>
      <c r="J63" s="279"/>
      <c r="K63" s="283"/>
      <c r="L63" s="928"/>
      <c r="M63" s="975"/>
    </row>
    <row r="64" spans="1:27" ht="24" customHeight="1">
      <c r="A64" s="887"/>
      <c r="B64" s="1026"/>
      <c r="C64" s="957"/>
      <c r="D64" s="210" t="s">
        <v>698</v>
      </c>
      <c r="E64" s="312"/>
      <c r="F64" s="312"/>
      <c r="G64" s="283"/>
      <c r="H64" s="283"/>
      <c r="I64" s="283"/>
      <c r="J64" s="279"/>
      <c r="K64" s="283"/>
      <c r="L64" s="928"/>
      <c r="M64" s="975"/>
    </row>
    <row r="65" spans="1:27" ht="24" customHeight="1">
      <c r="A65" s="887"/>
      <c r="B65" s="1026"/>
      <c r="C65" s="957"/>
      <c r="D65" s="209" t="s">
        <v>699</v>
      </c>
      <c r="E65" s="312"/>
      <c r="F65" s="312"/>
      <c r="G65" s="283"/>
      <c r="H65" s="283"/>
      <c r="I65" s="283"/>
      <c r="J65" s="279"/>
      <c r="K65" s="283"/>
      <c r="L65" s="928"/>
      <c r="M65" s="975"/>
    </row>
    <row r="66" spans="1:27" ht="24" customHeight="1">
      <c r="A66" s="887"/>
      <c r="B66" s="1026"/>
      <c r="C66" s="957"/>
      <c r="D66" s="210" t="s">
        <v>700</v>
      </c>
      <c r="E66" s="312"/>
      <c r="F66" s="312"/>
      <c r="G66" s="283"/>
      <c r="H66" s="283"/>
      <c r="I66" s="283"/>
      <c r="J66" s="279"/>
      <c r="K66" s="283"/>
      <c r="L66" s="928"/>
      <c r="M66" s="975"/>
    </row>
    <row r="67" spans="1:27" ht="24" customHeight="1">
      <c r="A67" s="887"/>
      <c r="B67" s="1026"/>
      <c r="C67" s="957"/>
      <c r="D67" s="210" t="s">
        <v>701</v>
      </c>
      <c r="E67" s="312"/>
      <c r="F67" s="312"/>
      <c r="G67" s="283"/>
      <c r="H67" s="283"/>
      <c r="I67" s="283"/>
      <c r="J67" s="279"/>
      <c r="K67" s="283"/>
      <c r="L67" s="928"/>
      <c r="M67" s="975"/>
    </row>
    <row r="68" spans="1:27" ht="24" customHeight="1">
      <c r="A68" s="887"/>
      <c r="B68" s="1026"/>
      <c r="C68" s="957"/>
      <c r="D68" s="210" t="s">
        <v>702</v>
      </c>
      <c r="E68" s="312"/>
      <c r="F68" s="312"/>
      <c r="G68" s="283"/>
      <c r="H68" s="283"/>
      <c r="I68" s="283"/>
      <c r="J68" s="279"/>
      <c r="K68" s="283"/>
      <c r="L68" s="928"/>
      <c r="M68" s="975"/>
    </row>
    <row r="69" spans="1:27" ht="24" customHeight="1">
      <c r="A69" s="887"/>
      <c r="B69" s="1026"/>
      <c r="C69" s="957" t="s">
        <v>46</v>
      </c>
      <c r="D69" s="209" t="s">
        <v>703</v>
      </c>
      <c r="E69" s="312"/>
      <c r="F69" s="175"/>
      <c r="G69" s="283"/>
      <c r="H69" s="283"/>
      <c r="I69" s="283"/>
      <c r="J69" s="279"/>
      <c r="K69" s="283"/>
      <c r="L69" s="928">
        <f>SUM(E69:K72)</f>
        <v>0</v>
      </c>
      <c r="M69" s="975"/>
    </row>
    <row r="70" spans="1:27" ht="24" customHeight="1">
      <c r="A70" s="887"/>
      <c r="B70" s="1026"/>
      <c r="C70" s="957"/>
      <c r="D70" s="209" t="s">
        <v>704</v>
      </c>
      <c r="E70" s="312"/>
      <c r="F70" s="175"/>
      <c r="G70" s="283"/>
      <c r="H70" s="283"/>
      <c r="I70" s="283"/>
      <c r="J70" s="279"/>
      <c r="K70" s="283"/>
      <c r="L70" s="928"/>
      <c r="M70" s="975"/>
    </row>
    <row r="71" spans="1:27" ht="24" customHeight="1">
      <c r="A71" s="887"/>
      <c r="B71" s="1026"/>
      <c r="C71" s="957"/>
      <c r="D71" s="209" t="s">
        <v>705</v>
      </c>
      <c r="E71" s="312"/>
      <c r="F71" s="175"/>
      <c r="G71" s="283"/>
      <c r="H71" s="283"/>
      <c r="I71" s="283"/>
      <c r="J71" s="279"/>
      <c r="K71" s="283"/>
      <c r="L71" s="928"/>
      <c r="M71" s="975"/>
    </row>
    <row r="72" spans="1:27" ht="24" customHeight="1">
      <c r="A72" s="887"/>
      <c r="B72" s="1026"/>
      <c r="C72" s="957"/>
      <c r="D72" s="209" t="s">
        <v>706</v>
      </c>
      <c r="E72" s="312"/>
      <c r="F72" s="175"/>
      <c r="G72" s="283"/>
      <c r="H72" s="283"/>
      <c r="I72" s="283"/>
      <c r="J72" s="279"/>
      <c r="K72" s="283"/>
      <c r="L72" s="928"/>
      <c r="M72" s="975"/>
    </row>
    <row r="73" spans="1:27" ht="24" customHeight="1">
      <c r="A73" s="887"/>
      <c r="B73" s="1026"/>
      <c r="C73" s="957" t="s">
        <v>47</v>
      </c>
      <c r="D73" s="209" t="s">
        <v>707</v>
      </c>
      <c r="E73" s="175"/>
      <c r="F73" s="175"/>
      <c r="G73" s="283"/>
      <c r="H73" s="283"/>
      <c r="I73" s="283"/>
      <c r="J73" s="279"/>
      <c r="K73" s="283"/>
      <c r="L73" s="928">
        <f>SUM(E73:K75)</f>
        <v>0</v>
      </c>
      <c r="M73" s="975"/>
    </row>
    <row r="74" spans="1:27" ht="24" customHeight="1">
      <c r="A74" s="887"/>
      <c r="B74" s="1026"/>
      <c r="C74" s="957"/>
      <c r="D74" s="209" t="s">
        <v>708</v>
      </c>
      <c r="E74" s="175"/>
      <c r="F74" s="175"/>
      <c r="G74" s="283"/>
      <c r="H74" s="283"/>
      <c r="I74" s="283"/>
      <c r="J74" s="279"/>
      <c r="K74" s="283"/>
      <c r="L74" s="928"/>
      <c r="M74" s="975"/>
    </row>
    <row r="75" spans="1:27" ht="24" customHeight="1">
      <c r="A75" s="887"/>
      <c r="B75" s="1026"/>
      <c r="C75" s="957"/>
      <c r="D75" s="209" t="s">
        <v>709</v>
      </c>
      <c r="E75" s="175"/>
      <c r="F75" s="175"/>
      <c r="G75" s="283"/>
      <c r="H75" s="283"/>
      <c r="I75" s="283"/>
      <c r="J75" s="279"/>
      <c r="K75" s="283"/>
      <c r="L75" s="928"/>
      <c r="M75" s="975"/>
    </row>
    <row r="76" spans="1:27" ht="24" customHeight="1">
      <c r="A76" s="887"/>
      <c r="B76" s="1026"/>
      <c r="C76" s="957" t="s">
        <v>48</v>
      </c>
      <c r="D76" s="209" t="s">
        <v>710</v>
      </c>
      <c r="E76" s="312"/>
      <c r="F76" s="312"/>
      <c r="G76" s="283"/>
      <c r="H76" s="283"/>
      <c r="I76" s="283"/>
      <c r="J76" s="279"/>
      <c r="K76" s="283"/>
      <c r="L76" s="928">
        <f>SUM(E76:K82)</f>
        <v>0</v>
      </c>
      <c r="M76" s="975"/>
    </row>
    <row r="77" spans="1:27" ht="24" customHeight="1">
      <c r="A77" s="887"/>
      <c r="B77" s="1026"/>
      <c r="C77" s="957"/>
      <c r="D77" s="209" t="s">
        <v>711</v>
      </c>
      <c r="E77" s="312"/>
      <c r="F77" s="312"/>
      <c r="G77" s="283"/>
      <c r="H77" s="283"/>
      <c r="I77" s="283"/>
      <c r="J77" s="279"/>
      <c r="K77" s="283"/>
      <c r="L77" s="928"/>
      <c r="M77" s="975"/>
    </row>
    <row r="78" spans="1:27" ht="24" customHeight="1">
      <c r="A78" s="887"/>
      <c r="B78" s="1026"/>
      <c r="C78" s="957"/>
      <c r="D78" s="209" t="s">
        <v>1253</v>
      </c>
      <c r="E78" s="312"/>
      <c r="F78" s="312"/>
      <c r="G78" s="283"/>
      <c r="H78" s="283"/>
      <c r="I78" s="283"/>
      <c r="J78" s="279"/>
      <c r="K78" s="283"/>
      <c r="L78" s="928"/>
      <c r="M78" s="975"/>
    </row>
    <row r="79" spans="1:27" s="310" customFormat="1" ht="24" customHeight="1">
      <c r="A79" s="887"/>
      <c r="B79" s="1026"/>
      <c r="C79" s="957"/>
      <c r="D79" s="209" t="s">
        <v>1268</v>
      </c>
      <c r="E79" s="312"/>
      <c r="F79" s="312"/>
      <c r="G79" s="283"/>
      <c r="H79" s="283"/>
      <c r="I79" s="283"/>
      <c r="J79" s="279"/>
      <c r="K79" s="283"/>
      <c r="L79" s="928"/>
      <c r="M79" s="975"/>
      <c r="N79" s="440"/>
      <c r="O79" s="440"/>
      <c r="P79" s="440"/>
      <c r="Q79" s="440"/>
      <c r="R79" s="440"/>
      <c r="S79" s="440"/>
      <c r="T79" s="440"/>
      <c r="U79" s="440"/>
      <c r="V79" s="440"/>
      <c r="W79" s="440"/>
      <c r="X79" s="440"/>
      <c r="Y79" s="440"/>
      <c r="Z79" s="440"/>
      <c r="AA79" s="440"/>
    </row>
    <row r="80" spans="1:27" ht="24" customHeight="1">
      <c r="A80" s="887"/>
      <c r="B80" s="1026"/>
      <c r="C80" s="957"/>
      <c r="D80" s="209" t="s">
        <v>712</v>
      </c>
      <c r="E80" s="312"/>
      <c r="F80" s="312"/>
      <c r="G80" s="283"/>
      <c r="H80" s="283"/>
      <c r="I80" s="283"/>
      <c r="J80" s="279"/>
      <c r="K80" s="283"/>
      <c r="L80" s="928"/>
      <c r="M80" s="975"/>
    </row>
    <row r="81" spans="1:13" ht="24" customHeight="1">
      <c r="A81" s="887"/>
      <c r="B81" s="1026"/>
      <c r="C81" s="957"/>
      <c r="D81" s="209" t="s">
        <v>713</v>
      </c>
      <c r="E81" s="312"/>
      <c r="F81" s="312"/>
      <c r="G81" s="283"/>
      <c r="H81" s="283"/>
      <c r="I81" s="283"/>
      <c r="J81" s="279"/>
      <c r="K81" s="283"/>
      <c r="L81" s="928"/>
      <c r="M81" s="975"/>
    </row>
    <row r="82" spans="1:13" ht="24" customHeight="1">
      <c r="A82" s="887"/>
      <c r="B82" s="1026"/>
      <c r="C82" s="957"/>
      <c r="D82" s="209" t="s">
        <v>714</v>
      </c>
      <c r="E82" s="312"/>
      <c r="F82" s="312"/>
      <c r="G82" s="283"/>
      <c r="H82" s="283"/>
      <c r="I82" s="283"/>
      <c r="J82" s="279"/>
      <c r="K82" s="283"/>
      <c r="L82" s="928"/>
      <c r="M82" s="975"/>
    </row>
    <row r="83" spans="1:13" ht="24" customHeight="1">
      <c r="A83" s="887"/>
      <c r="B83" s="1026"/>
      <c r="C83" s="262" t="s">
        <v>57</v>
      </c>
      <c r="D83" s="211"/>
      <c r="E83" s="175"/>
      <c r="F83" s="175"/>
      <c r="G83" s="283"/>
      <c r="H83" s="283"/>
      <c r="I83" s="283"/>
      <c r="J83" s="279"/>
      <c r="K83" s="283"/>
      <c r="L83" s="208">
        <f>SUM(E83:K83)</f>
        <v>0</v>
      </c>
      <c r="M83" s="975"/>
    </row>
    <row r="84" spans="1:13" ht="24" customHeight="1">
      <c r="A84" s="887"/>
      <c r="B84" s="1026"/>
      <c r="C84" s="957" t="s">
        <v>220</v>
      </c>
      <c r="D84" s="209" t="s">
        <v>715</v>
      </c>
      <c r="E84" s="175"/>
      <c r="F84" s="175"/>
      <c r="G84" s="283"/>
      <c r="H84" s="283"/>
      <c r="I84" s="283"/>
      <c r="J84" s="279"/>
      <c r="K84" s="283"/>
      <c r="L84" s="928">
        <f>SUM(E84:K85)</f>
        <v>0</v>
      </c>
      <c r="M84" s="975"/>
    </row>
    <row r="85" spans="1:13" ht="24" customHeight="1">
      <c r="A85" s="887"/>
      <c r="B85" s="1026"/>
      <c r="C85" s="957"/>
      <c r="D85" s="209" t="s">
        <v>716</v>
      </c>
      <c r="E85" s="175"/>
      <c r="F85" s="175"/>
      <c r="G85" s="283"/>
      <c r="H85" s="283"/>
      <c r="I85" s="283"/>
      <c r="J85" s="279"/>
      <c r="K85" s="283"/>
      <c r="L85" s="928"/>
      <c r="M85" s="975"/>
    </row>
    <row r="86" spans="1:13" ht="24" customHeight="1">
      <c r="A86" s="887"/>
      <c r="B86" s="1014" t="s">
        <v>144</v>
      </c>
      <c r="C86" s="1018" t="s">
        <v>162</v>
      </c>
      <c r="D86" s="180" t="s">
        <v>717</v>
      </c>
      <c r="E86" s="311"/>
      <c r="F86" s="311"/>
      <c r="G86" s="284"/>
      <c r="H86" s="284"/>
      <c r="I86" s="284"/>
      <c r="J86" s="278"/>
      <c r="K86" s="284"/>
      <c r="L86" s="977">
        <f>SUM(E86:K101)</f>
        <v>0</v>
      </c>
      <c r="M86" s="1008">
        <f>SUM(L86:L119)</f>
        <v>0</v>
      </c>
    </row>
    <row r="87" spans="1:13" ht="24" customHeight="1">
      <c r="A87" s="887"/>
      <c r="B87" s="1014"/>
      <c r="C87" s="1018"/>
      <c r="D87" s="180" t="s">
        <v>718</v>
      </c>
      <c r="E87" s="311"/>
      <c r="F87" s="311"/>
      <c r="G87" s="284"/>
      <c r="H87" s="284"/>
      <c r="I87" s="284"/>
      <c r="J87" s="278"/>
      <c r="K87" s="284"/>
      <c r="L87" s="977"/>
      <c r="M87" s="1009"/>
    </row>
    <row r="88" spans="1:13" ht="24" customHeight="1">
      <c r="A88" s="887"/>
      <c r="B88" s="1014"/>
      <c r="C88" s="1018"/>
      <c r="D88" s="180" t="s">
        <v>719</v>
      </c>
      <c r="E88" s="311"/>
      <c r="F88" s="311"/>
      <c r="G88" s="284"/>
      <c r="H88" s="284"/>
      <c r="I88" s="284"/>
      <c r="J88" s="278"/>
      <c r="K88" s="284"/>
      <c r="L88" s="977"/>
      <c r="M88" s="1009"/>
    </row>
    <row r="89" spans="1:13" ht="24" customHeight="1">
      <c r="A89" s="887"/>
      <c r="B89" s="1014"/>
      <c r="C89" s="1018"/>
      <c r="D89" s="180" t="s">
        <v>720</v>
      </c>
      <c r="E89" s="311"/>
      <c r="F89" s="311"/>
      <c r="G89" s="284"/>
      <c r="H89" s="284"/>
      <c r="I89" s="284"/>
      <c r="J89" s="278"/>
      <c r="K89" s="284"/>
      <c r="L89" s="977"/>
      <c r="M89" s="1009"/>
    </row>
    <row r="90" spans="1:13" ht="24" customHeight="1">
      <c r="A90" s="887"/>
      <c r="B90" s="1014"/>
      <c r="C90" s="1018"/>
      <c r="D90" s="180" t="s">
        <v>721</v>
      </c>
      <c r="E90" s="311"/>
      <c r="F90" s="311"/>
      <c r="G90" s="284"/>
      <c r="H90" s="284"/>
      <c r="I90" s="284"/>
      <c r="J90" s="278"/>
      <c r="K90" s="284"/>
      <c r="L90" s="977"/>
      <c r="M90" s="1009"/>
    </row>
    <row r="91" spans="1:13" ht="24" customHeight="1">
      <c r="A91" s="887"/>
      <c r="B91" s="1014"/>
      <c r="C91" s="1018"/>
      <c r="D91" s="180" t="s">
        <v>722</v>
      </c>
      <c r="E91" s="311"/>
      <c r="F91" s="311"/>
      <c r="G91" s="284"/>
      <c r="H91" s="284"/>
      <c r="I91" s="284"/>
      <c r="J91" s="278"/>
      <c r="K91" s="284"/>
      <c r="L91" s="977"/>
      <c r="M91" s="1009"/>
    </row>
    <row r="92" spans="1:13" ht="24" customHeight="1">
      <c r="A92" s="887"/>
      <c r="B92" s="1014"/>
      <c r="C92" s="1018"/>
      <c r="D92" s="180" t="s">
        <v>723</v>
      </c>
      <c r="E92" s="311"/>
      <c r="F92" s="311"/>
      <c r="G92" s="284"/>
      <c r="H92" s="284"/>
      <c r="I92" s="284"/>
      <c r="J92" s="278"/>
      <c r="K92" s="284"/>
      <c r="L92" s="977"/>
      <c r="M92" s="1009"/>
    </row>
    <row r="93" spans="1:13" ht="24" customHeight="1">
      <c r="A93" s="887"/>
      <c r="B93" s="1014"/>
      <c r="C93" s="1018"/>
      <c r="D93" s="180" t="s">
        <v>750</v>
      </c>
      <c r="E93" s="311"/>
      <c r="F93" s="311"/>
      <c r="G93" s="284"/>
      <c r="H93" s="284"/>
      <c r="I93" s="284"/>
      <c r="J93" s="278"/>
      <c r="K93" s="284"/>
      <c r="L93" s="977"/>
      <c r="M93" s="1009"/>
    </row>
    <row r="94" spans="1:13" ht="24" customHeight="1">
      <c r="A94" s="887"/>
      <c r="B94" s="1014"/>
      <c r="C94" s="1018"/>
      <c r="D94" s="180" t="s">
        <v>724</v>
      </c>
      <c r="E94" s="311"/>
      <c r="F94" s="311"/>
      <c r="G94" s="284"/>
      <c r="H94" s="284"/>
      <c r="I94" s="284"/>
      <c r="J94" s="278"/>
      <c r="K94" s="284"/>
      <c r="L94" s="977"/>
      <c r="M94" s="1009"/>
    </row>
    <row r="95" spans="1:13" ht="24" customHeight="1">
      <c r="A95" s="887"/>
      <c r="B95" s="1014"/>
      <c r="C95" s="1018"/>
      <c r="D95" s="180" t="s">
        <v>725</v>
      </c>
      <c r="E95" s="311"/>
      <c r="F95" s="311"/>
      <c r="G95" s="284"/>
      <c r="H95" s="284"/>
      <c r="I95" s="284"/>
      <c r="J95" s="278"/>
      <c r="K95" s="284"/>
      <c r="L95" s="977"/>
      <c r="M95" s="1009"/>
    </row>
    <row r="96" spans="1:13" ht="24" customHeight="1">
      <c r="A96" s="887"/>
      <c r="B96" s="1014"/>
      <c r="C96" s="1018"/>
      <c r="D96" s="180" t="s">
        <v>726</v>
      </c>
      <c r="E96" s="311"/>
      <c r="F96" s="311"/>
      <c r="G96" s="284"/>
      <c r="H96" s="284"/>
      <c r="I96" s="284"/>
      <c r="J96" s="278"/>
      <c r="K96" s="284"/>
      <c r="L96" s="977"/>
      <c r="M96" s="1009"/>
    </row>
    <row r="97" spans="1:27" s="310" customFormat="1" ht="24" customHeight="1">
      <c r="A97" s="887"/>
      <c r="B97" s="1014"/>
      <c r="C97" s="1018"/>
      <c r="D97" s="313" t="s">
        <v>760</v>
      </c>
      <c r="E97" s="311"/>
      <c r="F97" s="311"/>
      <c r="G97" s="284"/>
      <c r="H97" s="284"/>
      <c r="I97" s="284"/>
      <c r="J97" s="278"/>
      <c r="K97" s="284"/>
      <c r="L97" s="977"/>
      <c r="M97" s="1009"/>
      <c r="N97" s="440"/>
      <c r="O97" s="440"/>
      <c r="P97" s="440"/>
      <c r="Q97" s="440"/>
      <c r="R97" s="440"/>
      <c r="S97" s="440"/>
      <c r="T97" s="440"/>
      <c r="U97" s="440"/>
      <c r="V97" s="440"/>
      <c r="W97" s="440"/>
      <c r="X97" s="440"/>
      <c r="Y97" s="440"/>
      <c r="Z97" s="440"/>
      <c r="AA97" s="440"/>
    </row>
    <row r="98" spans="1:27" ht="24" customHeight="1">
      <c r="A98" s="887"/>
      <c r="B98" s="1014"/>
      <c r="C98" s="1018"/>
      <c r="D98" s="180" t="s">
        <v>1254</v>
      </c>
      <c r="E98" s="311"/>
      <c r="F98" s="311"/>
      <c r="G98" s="284"/>
      <c r="H98" s="284"/>
      <c r="I98" s="284"/>
      <c r="J98" s="278"/>
      <c r="K98" s="284"/>
      <c r="L98" s="977"/>
      <c r="M98" s="1009"/>
    </row>
    <row r="99" spans="1:27" s="310" customFormat="1" ht="24" customHeight="1">
      <c r="A99" s="887"/>
      <c r="B99" s="1014"/>
      <c r="C99" s="1018"/>
      <c r="D99" s="313" t="s">
        <v>1269</v>
      </c>
      <c r="E99" s="311"/>
      <c r="F99" s="311"/>
      <c r="G99" s="284"/>
      <c r="H99" s="284"/>
      <c r="I99" s="284"/>
      <c r="J99" s="278"/>
      <c r="K99" s="284"/>
      <c r="L99" s="977"/>
      <c r="M99" s="1009"/>
      <c r="N99" s="440"/>
      <c r="O99" s="440"/>
      <c r="P99" s="440"/>
      <c r="Q99" s="440"/>
      <c r="R99" s="440"/>
      <c r="S99" s="440"/>
      <c r="T99" s="440"/>
      <c r="U99" s="440"/>
      <c r="V99" s="440"/>
      <c r="W99" s="440"/>
      <c r="X99" s="440"/>
      <c r="Y99" s="440"/>
      <c r="Z99" s="440"/>
      <c r="AA99" s="440"/>
    </row>
    <row r="100" spans="1:27" ht="30" customHeight="1">
      <c r="A100" s="887"/>
      <c r="B100" s="1014"/>
      <c r="C100" s="1018"/>
      <c r="D100" s="180" t="s">
        <v>1239</v>
      </c>
      <c r="E100" s="311"/>
      <c r="F100" s="311"/>
      <c r="G100" s="284"/>
      <c r="H100" s="284"/>
      <c r="I100" s="284"/>
      <c r="J100" s="278"/>
      <c r="K100" s="284"/>
      <c r="L100" s="977"/>
      <c r="M100" s="1009"/>
    </row>
    <row r="101" spans="1:27" ht="24" customHeight="1">
      <c r="A101" s="887"/>
      <c r="B101" s="1014"/>
      <c r="C101" s="1018"/>
      <c r="D101" s="180" t="s">
        <v>1240</v>
      </c>
      <c r="E101" s="311"/>
      <c r="F101" s="311"/>
      <c r="G101" s="284"/>
      <c r="H101" s="284"/>
      <c r="I101" s="284"/>
      <c r="J101" s="278"/>
      <c r="K101" s="284"/>
      <c r="L101" s="977"/>
      <c r="M101" s="1009"/>
    </row>
    <row r="102" spans="1:27" ht="24" customHeight="1">
      <c r="A102" s="887"/>
      <c r="B102" s="1014"/>
      <c r="C102" s="1024" t="s">
        <v>156</v>
      </c>
      <c r="D102" s="180" t="s">
        <v>727</v>
      </c>
      <c r="E102" s="174"/>
      <c r="F102" s="174"/>
      <c r="G102" s="284"/>
      <c r="H102" s="284"/>
      <c r="I102" s="284"/>
      <c r="J102" s="278"/>
      <c r="K102" s="286"/>
      <c r="L102" s="977">
        <f>SUM(E102:K104)</f>
        <v>0</v>
      </c>
      <c r="M102" s="1009"/>
    </row>
    <row r="103" spans="1:27" ht="24" customHeight="1">
      <c r="A103" s="887"/>
      <c r="B103" s="1014"/>
      <c r="C103" s="1024"/>
      <c r="D103" s="180" t="s">
        <v>769</v>
      </c>
      <c r="E103" s="174"/>
      <c r="F103" s="174"/>
      <c r="G103" s="284"/>
      <c r="H103" s="284"/>
      <c r="I103" s="284"/>
      <c r="J103" s="278"/>
      <c r="K103" s="284"/>
      <c r="L103" s="977"/>
      <c r="M103" s="1009"/>
    </row>
    <row r="104" spans="1:27" ht="24" customHeight="1">
      <c r="A104" s="887"/>
      <c r="B104" s="1014"/>
      <c r="C104" s="1024"/>
      <c r="D104" s="180" t="s">
        <v>728</v>
      </c>
      <c r="E104" s="174"/>
      <c r="F104" s="174"/>
      <c r="G104" s="284"/>
      <c r="H104" s="284"/>
      <c r="I104" s="284"/>
      <c r="J104" s="278"/>
      <c r="K104" s="284"/>
      <c r="L104" s="977"/>
      <c r="M104" s="1009"/>
    </row>
    <row r="105" spans="1:27" ht="24" customHeight="1">
      <c r="A105" s="887"/>
      <c r="B105" s="1014"/>
      <c r="C105" s="1024" t="s">
        <v>225</v>
      </c>
      <c r="D105" s="212" t="s">
        <v>729</v>
      </c>
      <c r="E105" s="174"/>
      <c r="F105" s="174"/>
      <c r="G105" s="284"/>
      <c r="H105" s="284"/>
      <c r="I105" s="284"/>
      <c r="J105" s="278"/>
      <c r="K105" s="284"/>
      <c r="L105" s="977">
        <f>SUM(E105:K107)</f>
        <v>0</v>
      </c>
      <c r="M105" s="1009"/>
    </row>
    <row r="106" spans="1:27" ht="24" customHeight="1">
      <c r="A106" s="887"/>
      <c r="B106" s="1014"/>
      <c r="C106" s="1024"/>
      <c r="D106" s="212" t="s">
        <v>730</v>
      </c>
      <c r="E106" s="174"/>
      <c r="F106" s="174"/>
      <c r="G106" s="284"/>
      <c r="H106" s="284"/>
      <c r="I106" s="284"/>
      <c r="J106" s="278"/>
      <c r="K106" s="284"/>
      <c r="L106" s="977"/>
      <c r="M106" s="1009"/>
    </row>
    <row r="107" spans="1:27" ht="24" customHeight="1">
      <c r="A107" s="887"/>
      <c r="B107" s="1014"/>
      <c r="C107" s="1024"/>
      <c r="D107" s="212" t="s">
        <v>731</v>
      </c>
      <c r="E107" s="174"/>
      <c r="F107" s="174"/>
      <c r="G107" s="284"/>
      <c r="H107" s="284"/>
      <c r="I107" s="284"/>
      <c r="J107" s="278"/>
      <c r="K107" s="284"/>
      <c r="L107" s="977"/>
      <c r="M107" s="1009"/>
    </row>
    <row r="108" spans="1:27" ht="24" customHeight="1">
      <c r="A108" s="887"/>
      <c r="B108" s="1014"/>
      <c r="C108" s="1024" t="s">
        <v>249</v>
      </c>
      <c r="D108" s="180" t="s">
        <v>732</v>
      </c>
      <c r="E108" s="311"/>
      <c r="F108" s="174"/>
      <c r="G108" s="284"/>
      <c r="H108" s="284"/>
      <c r="I108" s="284"/>
      <c r="J108" s="278"/>
      <c r="K108" s="284"/>
      <c r="L108" s="977">
        <f>SUM(E108:K112)</f>
        <v>0</v>
      </c>
      <c r="M108" s="1009"/>
    </row>
    <row r="109" spans="1:27" ht="24" customHeight="1">
      <c r="A109" s="887"/>
      <c r="B109" s="1014"/>
      <c r="C109" s="1024"/>
      <c r="D109" s="180" t="s">
        <v>733</v>
      </c>
      <c r="E109" s="311"/>
      <c r="F109" s="174"/>
      <c r="G109" s="284"/>
      <c r="H109" s="284"/>
      <c r="I109" s="284"/>
      <c r="J109" s="278"/>
      <c r="K109" s="284"/>
      <c r="L109" s="977"/>
      <c r="M109" s="1009"/>
    </row>
    <row r="110" spans="1:27" ht="24" customHeight="1">
      <c r="A110" s="887"/>
      <c r="B110" s="1014"/>
      <c r="C110" s="1024"/>
      <c r="D110" s="180" t="s">
        <v>734</v>
      </c>
      <c r="E110" s="174"/>
      <c r="F110" s="174"/>
      <c r="G110" s="284"/>
      <c r="H110" s="284"/>
      <c r="I110" s="284"/>
      <c r="J110" s="278"/>
      <c r="K110" s="284"/>
      <c r="L110" s="977"/>
      <c r="M110" s="1009"/>
    </row>
    <row r="111" spans="1:27" ht="24" customHeight="1">
      <c r="A111" s="887"/>
      <c r="B111" s="1014"/>
      <c r="C111" s="1024"/>
      <c r="D111" s="180" t="s">
        <v>735</v>
      </c>
      <c r="E111" s="174"/>
      <c r="F111" s="174"/>
      <c r="G111" s="284"/>
      <c r="H111" s="284"/>
      <c r="I111" s="284"/>
      <c r="J111" s="278"/>
      <c r="K111" s="284"/>
      <c r="L111" s="977"/>
      <c r="M111" s="1009"/>
    </row>
    <row r="112" spans="1:27" ht="24" customHeight="1">
      <c r="A112" s="887"/>
      <c r="B112" s="1014"/>
      <c r="C112" s="1024"/>
      <c r="D112" s="180" t="s">
        <v>736</v>
      </c>
      <c r="E112" s="174"/>
      <c r="F112" s="174"/>
      <c r="G112" s="284"/>
      <c r="H112" s="284"/>
      <c r="I112" s="284"/>
      <c r="J112" s="278"/>
      <c r="K112" s="284"/>
      <c r="L112" s="977"/>
      <c r="M112" s="1009"/>
    </row>
    <row r="113" spans="1:27" ht="24" customHeight="1">
      <c r="A113" s="887"/>
      <c r="B113" s="1014"/>
      <c r="C113" s="1024" t="s">
        <v>281</v>
      </c>
      <c r="D113" s="180" t="s">
        <v>737</v>
      </c>
      <c r="E113" s="174"/>
      <c r="F113" s="174"/>
      <c r="G113" s="284"/>
      <c r="H113" s="284"/>
      <c r="I113" s="284"/>
      <c r="J113" s="278"/>
      <c r="K113" s="284"/>
      <c r="L113" s="977">
        <f>SUM(E113:K114)</f>
        <v>0</v>
      </c>
      <c r="M113" s="1009"/>
    </row>
    <row r="114" spans="1:27" ht="30" customHeight="1">
      <c r="A114" s="887"/>
      <c r="B114" s="1014"/>
      <c r="C114" s="1024"/>
      <c r="D114" s="180" t="s">
        <v>738</v>
      </c>
      <c r="E114" s="174"/>
      <c r="F114" s="174"/>
      <c r="G114" s="284"/>
      <c r="H114" s="284"/>
      <c r="I114" s="284"/>
      <c r="J114" s="278"/>
      <c r="K114" s="284"/>
      <c r="L114" s="977"/>
      <c r="M114" s="1009"/>
    </row>
    <row r="115" spans="1:27" s="310" customFormat="1" ht="30" customHeight="1">
      <c r="A115" s="887"/>
      <c r="B115" s="1014"/>
      <c r="C115" s="1024" t="s">
        <v>923</v>
      </c>
      <c r="D115" s="313" t="s">
        <v>1033</v>
      </c>
      <c r="E115" s="311"/>
      <c r="F115" s="311"/>
      <c r="G115" s="284"/>
      <c r="H115" s="284"/>
      <c r="I115" s="284"/>
      <c r="J115" s="278"/>
      <c r="K115" s="284"/>
      <c r="L115" s="977">
        <f>SUM(E115:K117)</f>
        <v>0</v>
      </c>
      <c r="M115" s="1009"/>
      <c r="N115" s="440"/>
      <c r="O115" s="440"/>
      <c r="P115" s="440"/>
      <c r="Q115" s="440"/>
      <c r="R115" s="440"/>
      <c r="S115" s="440"/>
      <c r="T115" s="440"/>
      <c r="U115" s="440"/>
      <c r="V115" s="440"/>
      <c r="W115" s="440"/>
      <c r="X115" s="440"/>
      <c r="Y115" s="440"/>
      <c r="Z115" s="440"/>
      <c r="AA115" s="440"/>
    </row>
    <row r="116" spans="1:27" s="310" customFormat="1" ht="30" customHeight="1">
      <c r="A116" s="887"/>
      <c r="B116" s="1014"/>
      <c r="C116" s="1024"/>
      <c r="D116" s="313" t="s">
        <v>933</v>
      </c>
      <c r="E116" s="311"/>
      <c r="F116" s="311"/>
      <c r="G116" s="284"/>
      <c r="H116" s="284"/>
      <c r="I116" s="284"/>
      <c r="J116" s="278"/>
      <c r="K116" s="284"/>
      <c r="L116" s="977"/>
      <c r="M116" s="1009"/>
      <c r="N116" s="440"/>
      <c r="O116" s="440"/>
      <c r="P116" s="440"/>
      <c r="Q116" s="440"/>
      <c r="R116" s="440"/>
      <c r="S116" s="440"/>
      <c r="T116" s="440"/>
      <c r="U116" s="440"/>
      <c r="V116" s="440"/>
      <c r="W116" s="440"/>
      <c r="X116" s="440"/>
      <c r="Y116" s="440"/>
      <c r="Z116" s="440"/>
      <c r="AA116" s="440"/>
    </row>
    <row r="117" spans="1:27" s="310" customFormat="1" ht="30" customHeight="1">
      <c r="A117" s="887"/>
      <c r="B117" s="1014"/>
      <c r="C117" s="1024"/>
      <c r="D117" s="313" t="s">
        <v>934</v>
      </c>
      <c r="E117" s="311"/>
      <c r="F117" s="311"/>
      <c r="G117" s="284"/>
      <c r="H117" s="284"/>
      <c r="I117" s="284"/>
      <c r="J117" s="278"/>
      <c r="K117" s="284"/>
      <c r="L117" s="977"/>
      <c r="M117" s="1009"/>
      <c r="N117" s="440"/>
      <c r="O117" s="440"/>
      <c r="P117" s="440"/>
      <c r="Q117" s="440"/>
      <c r="R117" s="440"/>
      <c r="S117" s="440"/>
      <c r="T117" s="440"/>
      <c r="U117" s="440"/>
      <c r="V117" s="440"/>
      <c r="W117" s="440"/>
      <c r="X117" s="440"/>
      <c r="Y117" s="440"/>
      <c r="Z117" s="440"/>
      <c r="AA117" s="440"/>
    </row>
    <row r="118" spans="1:27" ht="24" customHeight="1">
      <c r="A118" s="952"/>
      <c r="B118" s="1014"/>
      <c r="C118" s="1033" t="s">
        <v>84</v>
      </c>
      <c r="D118" s="180" t="s">
        <v>739</v>
      </c>
      <c r="E118" s="174"/>
      <c r="F118" s="174"/>
      <c r="G118" s="284"/>
      <c r="H118" s="284"/>
      <c r="I118" s="284"/>
      <c r="J118" s="278"/>
      <c r="K118" s="284"/>
      <c r="L118" s="977">
        <f>SUM(E118:K119)</f>
        <v>0</v>
      </c>
      <c r="M118" s="1009"/>
    </row>
    <row r="119" spans="1:27" ht="24" customHeight="1">
      <c r="A119" s="160"/>
      <c r="B119" s="1015"/>
      <c r="C119" s="1034"/>
      <c r="D119" s="213" t="s">
        <v>740</v>
      </c>
      <c r="E119" s="154"/>
      <c r="F119" s="154"/>
      <c r="G119" s="285"/>
      <c r="H119" s="285"/>
      <c r="I119" s="285"/>
      <c r="J119" s="277"/>
      <c r="K119" s="285"/>
      <c r="L119" s="978"/>
      <c r="M119" s="1010"/>
    </row>
    <row r="120" spans="1:27" ht="15.75">
      <c r="A120" s="1019"/>
      <c r="B120" s="1020"/>
      <c r="C120" s="1021"/>
      <c r="D120" s="178"/>
      <c r="E120" s="71">
        <f t="shared" ref="E120:L120" si="0">SUM(E2:E119)</f>
        <v>0</v>
      </c>
      <c r="F120" s="71">
        <f t="shared" si="0"/>
        <v>0</v>
      </c>
      <c r="G120" s="71">
        <f t="shared" si="0"/>
        <v>0</v>
      </c>
      <c r="H120" s="71">
        <f t="shared" si="0"/>
        <v>0</v>
      </c>
      <c r="I120" s="71">
        <f t="shared" si="0"/>
        <v>0</v>
      </c>
      <c r="J120" s="71">
        <f t="shared" si="0"/>
        <v>0</v>
      </c>
      <c r="K120" s="71">
        <f t="shared" si="0"/>
        <v>0</v>
      </c>
      <c r="L120" s="71">
        <f t="shared" si="0"/>
        <v>0</v>
      </c>
      <c r="M120" s="68">
        <f>SUM(M2:M118)</f>
        <v>0</v>
      </c>
    </row>
    <row r="122" spans="1:27" s="440" customFormat="1">
      <c r="C122" s="460"/>
      <c r="D122" s="461"/>
    </row>
    <row r="123" spans="1:27" s="440" customFormat="1">
      <c r="C123" s="460"/>
      <c r="D123" s="461"/>
    </row>
    <row r="124" spans="1:27" s="440" customFormat="1">
      <c r="C124" s="460"/>
      <c r="D124" s="461"/>
    </row>
    <row r="125" spans="1:27" s="440" customFormat="1">
      <c r="C125" s="460"/>
      <c r="D125" s="461"/>
    </row>
    <row r="126" spans="1:27" s="440" customFormat="1">
      <c r="C126" s="460"/>
      <c r="D126" s="461"/>
    </row>
    <row r="127" spans="1:27" s="440" customFormat="1">
      <c r="C127" s="460"/>
      <c r="D127" s="461"/>
    </row>
    <row r="128" spans="1:27" s="440" customFormat="1">
      <c r="C128" s="460"/>
      <c r="D128" s="461"/>
    </row>
    <row r="129" spans="3:4" s="440" customFormat="1">
      <c r="C129" s="460"/>
      <c r="D129" s="461"/>
    </row>
    <row r="130" spans="3:4" s="440" customFormat="1">
      <c r="C130" s="460"/>
      <c r="D130" s="461"/>
    </row>
    <row r="131" spans="3:4" s="440" customFormat="1">
      <c r="C131" s="460"/>
      <c r="D131" s="461"/>
    </row>
    <row r="132" spans="3:4" s="440" customFormat="1">
      <c r="C132" s="460"/>
      <c r="D132" s="461"/>
    </row>
    <row r="133" spans="3:4" s="440" customFormat="1">
      <c r="C133" s="460"/>
      <c r="D133" s="461"/>
    </row>
    <row r="134" spans="3:4" s="440" customFormat="1">
      <c r="C134" s="460"/>
      <c r="D134" s="461"/>
    </row>
    <row r="135" spans="3:4" s="440" customFormat="1">
      <c r="C135" s="460"/>
      <c r="D135" s="461"/>
    </row>
    <row r="136" spans="3:4" s="440" customFormat="1">
      <c r="C136" s="460"/>
      <c r="D136" s="461"/>
    </row>
    <row r="137" spans="3:4" s="440" customFormat="1">
      <c r="C137" s="460"/>
      <c r="D137" s="461"/>
    </row>
    <row r="138" spans="3:4" s="440" customFormat="1">
      <c r="C138" s="460"/>
      <c r="D138" s="461"/>
    </row>
    <row r="139" spans="3:4" s="440" customFormat="1">
      <c r="C139" s="460"/>
      <c r="D139" s="461"/>
    </row>
    <row r="140" spans="3:4" s="440" customFormat="1">
      <c r="C140" s="460"/>
      <c r="D140" s="461"/>
    </row>
    <row r="141" spans="3:4" s="440" customFormat="1">
      <c r="C141" s="460"/>
      <c r="D141" s="461"/>
    </row>
    <row r="142" spans="3:4" s="440" customFormat="1">
      <c r="C142" s="460"/>
      <c r="D142" s="461"/>
    </row>
    <row r="143" spans="3:4" s="440" customFormat="1">
      <c r="C143" s="460"/>
      <c r="D143" s="461"/>
    </row>
    <row r="144" spans="3:4" s="440" customFormat="1">
      <c r="C144" s="460"/>
      <c r="D144" s="461"/>
    </row>
    <row r="145" spans="3:4" s="440" customFormat="1">
      <c r="C145" s="460"/>
      <c r="D145" s="461"/>
    </row>
    <row r="146" spans="3:4" s="440" customFormat="1">
      <c r="C146" s="460"/>
      <c r="D146" s="461"/>
    </row>
    <row r="147" spans="3:4" s="440" customFormat="1">
      <c r="C147" s="460"/>
      <c r="D147" s="461"/>
    </row>
    <row r="148" spans="3:4" s="440" customFormat="1">
      <c r="C148" s="460"/>
      <c r="D148" s="461"/>
    </row>
    <row r="149" spans="3:4" s="440" customFormat="1">
      <c r="C149" s="460"/>
      <c r="D149" s="461"/>
    </row>
    <row r="150" spans="3:4" s="440" customFormat="1">
      <c r="C150" s="460"/>
      <c r="D150" s="461"/>
    </row>
    <row r="151" spans="3:4" s="440" customFormat="1">
      <c r="C151" s="460"/>
      <c r="D151" s="461"/>
    </row>
    <row r="152" spans="3:4" s="440" customFormat="1">
      <c r="C152" s="460"/>
      <c r="D152" s="461"/>
    </row>
    <row r="153" spans="3:4" s="440" customFormat="1">
      <c r="C153" s="460"/>
      <c r="D153" s="461"/>
    </row>
    <row r="154" spans="3:4" s="440" customFormat="1">
      <c r="C154" s="460"/>
      <c r="D154" s="461"/>
    </row>
    <row r="155" spans="3:4" s="440" customFormat="1">
      <c r="C155" s="460"/>
      <c r="D155" s="461"/>
    </row>
    <row r="156" spans="3:4" s="440" customFormat="1">
      <c r="C156" s="460"/>
      <c r="D156" s="461"/>
    </row>
    <row r="157" spans="3:4" s="440" customFormat="1">
      <c r="C157" s="460"/>
      <c r="D157" s="461"/>
    </row>
    <row r="158" spans="3:4" s="440" customFormat="1">
      <c r="C158" s="460"/>
      <c r="D158" s="461"/>
    </row>
    <row r="159" spans="3:4" s="440" customFormat="1">
      <c r="C159" s="460"/>
      <c r="D159" s="461"/>
    </row>
    <row r="160" spans="3:4" s="440" customFormat="1">
      <c r="C160" s="460"/>
      <c r="D160" s="461"/>
    </row>
    <row r="161" spans="3:4" s="440" customFormat="1">
      <c r="C161" s="460"/>
      <c r="D161" s="461"/>
    </row>
    <row r="162" spans="3:4" s="440" customFormat="1">
      <c r="C162" s="460"/>
      <c r="D162" s="461"/>
    </row>
    <row r="163" spans="3:4" s="440" customFormat="1">
      <c r="C163" s="460"/>
      <c r="D163" s="461"/>
    </row>
    <row r="164" spans="3:4" s="440" customFormat="1">
      <c r="C164" s="460"/>
      <c r="D164" s="461"/>
    </row>
    <row r="165" spans="3:4" s="440" customFormat="1">
      <c r="C165" s="460"/>
      <c r="D165" s="461"/>
    </row>
    <row r="166" spans="3:4" s="440" customFormat="1">
      <c r="C166" s="460"/>
      <c r="D166" s="461"/>
    </row>
    <row r="167" spans="3:4" s="440" customFormat="1">
      <c r="C167" s="460"/>
      <c r="D167" s="461"/>
    </row>
    <row r="168" spans="3:4" s="440" customFormat="1">
      <c r="C168" s="460"/>
      <c r="D168" s="461"/>
    </row>
    <row r="169" spans="3:4" s="440" customFormat="1">
      <c r="C169" s="460"/>
      <c r="D169" s="461"/>
    </row>
    <row r="170" spans="3:4" s="440" customFormat="1">
      <c r="C170" s="460"/>
      <c r="D170" s="461"/>
    </row>
    <row r="171" spans="3:4" s="440" customFormat="1">
      <c r="C171" s="460"/>
      <c r="D171" s="461"/>
    </row>
    <row r="172" spans="3:4" s="440" customFormat="1">
      <c r="C172" s="460"/>
      <c r="D172" s="461"/>
    </row>
    <row r="173" spans="3:4" s="440" customFormat="1">
      <c r="C173" s="460"/>
      <c r="D173" s="461"/>
    </row>
    <row r="174" spans="3:4" s="440" customFormat="1">
      <c r="C174" s="460"/>
      <c r="D174" s="461"/>
    </row>
    <row r="175" spans="3:4" s="440" customFormat="1">
      <c r="C175" s="460"/>
      <c r="D175" s="461"/>
    </row>
    <row r="176" spans="3:4" s="440" customFormat="1">
      <c r="C176" s="460"/>
      <c r="D176" s="461"/>
    </row>
    <row r="177" spans="3:4" s="440" customFormat="1">
      <c r="C177" s="460"/>
      <c r="D177" s="461"/>
    </row>
    <row r="178" spans="3:4" s="440" customFormat="1">
      <c r="C178" s="460"/>
      <c r="D178" s="461"/>
    </row>
    <row r="179" spans="3:4" s="440" customFormat="1">
      <c r="C179" s="460"/>
      <c r="D179" s="461"/>
    </row>
    <row r="180" spans="3:4" s="440" customFormat="1">
      <c r="C180" s="460"/>
      <c r="D180" s="461"/>
    </row>
    <row r="181" spans="3:4" s="440" customFormat="1">
      <c r="C181" s="460"/>
      <c r="D181" s="461"/>
    </row>
    <row r="182" spans="3:4" s="440" customFormat="1">
      <c r="C182" s="460"/>
      <c r="D182" s="461"/>
    </row>
    <row r="183" spans="3:4" s="440" customFormat="1">
      <c r="C183" s="460"/>
      <c r="D183" s="461"/>
    </row>
    <row r="184" spans="3:4" s="440" customFormat="1">
      <c r="C184" s="460"/>
      <c r="D184" s="461"/>
    </row>
    <row r="185" spans="3:4" s="440" customFormat="1">
      <c r="C185" s="460"/>
      <c r="D185" s="461"/>
    </row>
    <row r="186" spans="3:4" s="440" customFormat="1">
      <c r="C186" s="460"/>
      <c r="D186" s="461"/>
    </row>
    <row r="187" spans="3:4" s="440" customFormat="1">
      <c r="C187" s="460"/>
      <c r="D187" s="461"/>
    </row>
    <row r="188" spans="3:4" s="440" customFormat="1">
      <c r="C188" s="460"/>
      <c r="D188" s="461"/>
    </row>
    <row r="189" spans="3:4" s="440" customFormat="1">
      <c r="C189" s="460"/>
      <c r="D189" s="461"/>
    </row>
    <row r="190" spans="3:4" s="440" customFormat="1">
      <c r="C190" s="460"/>
      <c r="D190" s="461"/>
    </row>
    <row r="191" spans="3:4" s="440" customFormat="1">
      <c r="C191" s="460"/>
      <c r="D191" s="461"/>
    </row>
    <row r="192" spans="3:4" s="440" customFormat="1">
      <c r="C192" s="460"/>
      <c r="D192" s="461"/>
    </row>
    <row r="193" spans="3:4" s="440" customFormat="1">
      <c r="C193" s="460"/>
      <c r="D193" s="461"/>
    </row>
    <row r="194" spans="3:4" s="440" customFormat="1">
      <c r="C194" s="460"/>
      <c r="D194" s="461"/>
    </row>
    <row r="195" spans="3:4" s="440" customFormat="1">
      <c r="C195" s="460"/>
      <c r="D195" s="461"/>
    </row>
    <row r="196" spans="3:4" s="440" customFormat="1">
      <c r="C196" s="460"/>
      <c r="D196" s="461"/>
    </row>
    <row r="197" spans="3:4" s="440" customFormat="1">
      <c r="C197" s="460"/>
      <c r="D197" s="461"/>
    </row>
    <row r="198" spans="3:4" s="440" customFormat="1">
      <c r="C198" s="460"/>
      <c r="D198" s="461"/>
    </row>
    <row r="199" spans="3:4" s="440" customFormat="1">
      <c r="C199" s="460"/>
      <c r="D199" s="461"/>
    </row>
    <row r="200" spans="3:4" s="440" customFormat="1">
      <c r="C200" s="460"/>
      <c r="D200" s="461"/>
    </row>
    <row r="201" spans="3:4" s="440" customFormat="1">
      <c r="C201" s="460"/>
      <c r="D201" s="461"/>
    </row>
    <row r="202" spans="3:4" s="440" customFormat="1">
      <c r="C202" s="460"/>
      <c r="D202" s="461"/>
    </row>
    <row r="203" spans="3:4" s="440" customFormat="1">
      <c r="C203" s="460"/>
      <c r="D203" s="461"/>
    </row>
    <row r="204" spans="3:4" s="440" customFormat="1">
      <c r="C204" s="460"/>
      <c r="D204" s="461"/>
    </row>
    <row r="205" spans="3:4" s="440" customFormat="1">
      <c r="C205" s="460"/>
      <c r="D205" s="461"/>
    </row>
  </sheetData>
  <mergeCells count="58">
    <mergeCell ref="C27:C33"/>
    <mergeCell ref="B48:B54"/>
    <mergeCell ref="C113:C114"/>
    <mergeCell ref="C118:C119"/>
    <mergeCell ref="C69:C72"/>
    <mergeCell ref="C73:C75"/>
    <mergeCell ref="C76:C82"/>
    <mergeCell ref="C84:C85"/>
    <mergeCell ref="C105:C107"/>
    <mergeCell ref="C108:C112"/>
    <mergeCell ref="C115:C117"/>
    <mergeCell ref="A120:C120"/>
    <mergeCell ref="A2:A118"/>
    <mergeCell ref="C2:C15"/>
    <mergeCell ref="C16:C18"/>
    <mergeCell ref="C19:C26"/>
    <mergeCell ref="C34:C35"/>
    <mergeCell ref="C37:C41"/>
    <mergeCell ref="C42:C47"/>
    <mergeCell ref="C48:C52"/>
    <mergeCell ref="C53:C54"/>
    <mergeCell ref="B57:B85"/>
    <mergeCell ref="C102:C104"/>
    <mergeCell ref="C55:C56"/>
    <mergeCell ref="B55:B56"/>
    <mergeCell ref="C57:C68"/>
    <mergeCell ref="B19:B47"/>
    <mergeCell ref="M86:M119"/>
    <mergeCell ref="L115:L117"/>
    <mergeCell ref="B2:B18"/>
    <mergeCell ref="B86:B119"/>
    <mergeCell ref="L2:L15"/>
    <mergeCell ref="L16:L18"/>
    <mergeCell ref="M2:M18"/>
    <mergeCell ref="C86:C101"/>
    <mergeCell ref="L19:L26"/>
    <mergeCell ref="L34:L35"/>
    <mergeCell ref="L37:L41"/>
    <mergeCell ref="L42:L47"/>
    <mergeCell ref="L48:L52"/>
    <mergeCell ref="L53:L54"/>
    <mergeCell ref="L55:L56"/>
    <mergeCell ref="L57:L68"/>
    <mergeCell ref="M19:M47"/>
    <mergeCell ref="M48:M54"/>
    <mergeCell ref="M55:M56"/>
    <mergeCell ref="M57:M85"/>
    <mergeCell ref="L73:L75"/>
    <mergeCell ref="L76:L82"/>
    <mergeCell ref="L84:L85"/>
    <mergeCell ref="L69:L72"/>
    <mergeCell ref="L27:L33"/>
    <mergeCell ref="L105:L107"/>
    <mergeCell ref="L108:L112"/>
    <mergeCell ref="L113:L114"/>
    <mergeCell ref="L118:L119"/>
    <mergeCell ref="L86:L101"/>
    <mergeCell ref="L102:L104"/>
  </mergeCells>
  <pageMargins left="0.7" right="0.7" top="0.75" bottom="0.75" header="0.3" footer="0.3"/>
  <pageSetup scale="2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2"/>
  <sheetViews>
    <sheetView showGridLines="0" zoomScale="70" zoomScaleNormal="70" zoomScaleSheetLayoutView="70" workbookViewId="0">
      <selection activeCell="E2" sqref="E2"/>
    </sheetView>
  </sheetViews>
  <sheetFormatPr baseColWidth="10" defaultRowHeight="15.75"/>
  <cols>
    <col min="1" max="1" width="17.140625" style="75" customWidth="1"/>
    <col min="2" max="2" width="31.85546875" style="75" customWidth="1"/>
    <col min="3" max="3" width="28.85546875" style="75" bestFit="1" customWidth="1"/>
    <col min="4" max="7" width="23.5703125" style="75" customWidth="1"/>
    <col min="8" max="43" width="11.42578125" style="451"/>
    <col min="44" max="16384" width="11.42578125" style="75"/>
  </cols>
  <sheetData>
    <row r="1" spans="1:9" ht="37.5" customHeight="1">
      <c r="A1" s="73" t="s">
        <v>141</v>
      </c>
      <c r="B1" s="145" t="s">
        <v>147</v>
      </c>
      <c r="C1" s="145" t="s">
        <v>142</v>
      </c>
      <c r="D1" s="145" t="s">
        <v>282</v>
      </c>
      <c r="E1" s="145" t="s">
        <v>242</v>
      </c>
      <c r="F1" s="145" t="s">
        <v>155</v>
      </c>
      <c r="G1" s="145" t="s">
        <v>153</v>
      </c>
      <c r="H1" s="440"/>
      <c r="I1" s="440"/>
    </row>
    <row r="2" spans="1:9" ht="21.75" customHeight="1">
      <c r="A2" s="1037" t="s">
        <v>96</v>
      </c>
      <c r="B2" s="888" t="s">
        <v>140</v>
      </c>
      <c r="C2" s="883">
        <v>208</v>
      </c>
      <c r="D2" s="139" t="s">
        <v>807</v>
      </c>
      <c r="E2" s="193"/>
      <c r="F2" s="1042">
        <f>SUM(E2:E5)</f>
        <v>0</v>
      </c>
      <c r="G2" s="894">
        <f>F2</f>
        <v>0</v>
      </c>
      <c r="H2" s="440"/>
      <c r="I2" s="440"/>
    </row>
    <row r="3" spans="1:9" ht="21.75" customHeight="1">
      <c r="A3" s="1038"/>
      <c r="B3" s="881"/>
      <c r="C3" s="884"/>
      <c r="D3" s="82" t="s">
        <v>808</v>
      </c>
      <c r="E3" s="192"/>
      <c r="F3" s="1036"/>
      <c r="G3" s="895"/>
      <c r="H3" s="440"/>
      <c r="I3" s="440"/>
    </row>
    <row r="4" spans="1:9" ht="21.75" customHeight="1">
      <c r="A4" s="1038"/>
      <c r="B4" s="881"/>
      <c r="C4" s="884"/>
      <c r="D4" s="82" t="s">
        <v>809</v>
      </c>
      <c r="E4" s="192"/>
      <c r="F4" s="1036"/>
      <c r="G4" s="895"/>
      <c r="H4" s="440"/>
      <c r="I4" s="440"/>
    </row>
    <row r="5" spans="1:9" ht="21.75" customHeight="1">
      <c r="A5" s="1038"/>
      <c r="B5" s="881"/>
      <c r="C5" s="884"/>
      <c r="D5" s="82" t="s">
        <v>791</v>
      </c>
      <c r="E5" s="192"/>
      <c r="F5" s="1036"/>
      <c r="G5" s="896"/>
      <c r="H5" s="440"/>
      <c r="I5" s="440"/>
    </row>
    <row r="6" spans="1:9" ht="21.75" customHeight="1">
      <c r="A6" s="1038"/>
      <c r="B6" s="902" t="s">
        <v>139</v>
      </c>
      <c r="C6" s="880">
        <v>301</v>
      </c>
      <c r="D6" s="80" t="s">
        <v>792</v>
      </c>
      <c r="E6" s="181"/>
      <c r="F6" s="1040">
        <f>SUM(E6:E8)</f>
        <v>0</v>
      </c>
      <c r="G6" s="1041">
        <f>SUM(F6:F13)</f>
        <v>0</v>
      </c>
      <c r="H6" s="440"/>
      <c r="I6" s="440"/>
    </row>
    <row r="7" spans="1:9" ht="21.75" customHeight="1">
      <c r="A7" s="1038"/>
      <c r="B7" s="902"/>
      <c r="C7" s="880"/>
      <c r="D7" s="80" t="s">
        <v>807</v>
      </c>
      <c r="E7" s="181"/>
      <c r="F7" s="1040"/>
      <c r="G7" s="963"/>
      <c r="H7" s="440"/>
      <c r="I7" s="440"/>
    </row>
    <row r="8" spans="1:9" ht="21.75" customHeight="1">
      <c r="A8" s="1038"/>
      <c r="B8" s="902"/>
      <c r="C8" s="880"/>
      <c r="D8" s="80" t="s">
        <v>809</v>
      </c>
      <c r="E8" s="181"/>
      <c r="F8" s="1040"/>
      <c r="G8" s="963"/>
      <c r="H8" s="440"/>
      <c r="I8" s="440"/>
    </row>
    <row r="9" spans="1:9" ht="21.75" customHeight="1">
      <c r="A9" s="1038"/>
      <c r="B9" s="902"/>
      <c r="C9" s="880">
        <v>308</v>
      </c>
      <c r="D9" s="80" t="s">
        <v>810</v>
      </c>
      <c r="E9" s="181"/>
      <c r="F9" s="1040">
        <f>SUM(E9:E12)</f>
        <v>0</v>
      </c>
      <c r="G9" s="963"/>
      <c r="H9" s="440"/>
      <c r="I9" s="440"/>
    </row>
    <row r="10" spans="1:9" ht="21.75" customHeight="1">
      <c r="A10" s="1038"/>
      <c r="B10" s="902"/>
      <c r="C10" s="880"/>
      <c r="D10" s="80" t="s">
        <v>807</v>
      </c>
      <c r="E10" s="181"/>
      <c r="F10" s="1040"/>
      <c r="G10" s="963"/>
      <c r="H10" s="440"/>
      <c r="I10" s="440"/>
    </row>
    <row r="11" spans="1:9" ht="21.75" customHeight="1">
      <c r="A11" s="1038"/>
      <c r="B11" s="902"/>
      <c r="C11" s="880"/>
      <c r="D11" s="80" t="s">
        <v>808</v>
      </c>
      <c r="E11" s="181"/>
      <c r="F11" s="1040"/>
      <c r="G11" s="963"/>
      <c r="H11" s="440"/>
      <c r="I11" s="440"/>
    </row>
    <row r="12" spans="1:9" ht="21.75" customHeight="1">
      <c r="A12" s="1038"/>
      <c r="B12" s="902"/>
      <c r="C12" s="880"/>
      <c r="D12" s="80" t="s">
        <v>791</v>
      </c>
      <c r="E12" s="181"/>
      <c r="F12" s="1040"/>
      <c r="G12" s="963"/>
      <c r="H12" s="440"/>
      <c r="I12" s="440"/>
    </row>
    <row r="13" spans="1:9" ht="21.75" customHeight="1">
      <c r="A13" s="1038"/>
      <c r="B13" s="902"/>
      <c r="C13" s="372">
        <v>508</v>
      </c>
      <c r="D13" s="80" t="s">
        <v>808</v>
      </c>
      <c r="E13" s="181"/>
      <c r="F13" s="344">
        <f>E13</f>
        <v>0</v>
      </c>
      <c r="G13" s="963"/>
      <c r="H13" s="440"/>
      <c r="I13" s="440"/>
    </row>
    <row r="14" spans="1:9" ht="21.75" customHeight="1">
      <c r="A14" s="1038"/>
      <c r="B14" s="881" t="s">
        <v>2</v>
      </c>
      <c r="C14" s="1035" t="s">
        <v>811</v>
      </c>
      <c r="D14" s="82" t="s">
        <v>811</v>
      </c>
      <c r="E14" s="373"/>
      <c r="F14" s="1036">
        <f>SUM(E14:E15)</f>
        <v>0</v>
      </c>
      <c r="G14" s="1043">
        <f>F14</f>
        <v>0</v>
      </c>
      <c r="H14" s="440"/>
      <c r="I14" s="440"/>
    </row>
    <row r="15" spans="1:9" ht="21.75" customHeight="1">
      <c r="A15" s="1038"/>
      <c r="B15" s="881"/>
      <c r="C15" s="1035"/>
      <c r="D15" s="82" t="s">
        <v>812</v>
      </c>
      <c r="E15" s="373"/>
      <c r="F15" s="1036"/>
      <c r="G15" s="1044"/>
      <c r="H15" s="440"/>
      <c r="I15" s="440"/>
    </row>
    <row r="16" spans="1:9" ht="21.75" customHeight="1">
      <c r="A16" s="1038"/>
      <c r="B16" s="902" t="s">
        <v>143</v>
      </c>
      <c r="C16" s="1045" t="s">
        <v>813</v>
      </c>
      <c r="D16" s="80" t="s">
        <v>250</v>
      </c>
      <c r="E16" s="374"/>
      <c r="F16" s="1040">
        <f>SUM(E16:E19)</f>
        <v>0</v>
      </c>
      <c r="G16" s="1046">
        <f>F22+F16+F20</f>
        <v>0</v>
      </c>
      <c r="H16" s="440"/>
      <c r="I16" s="440"/>
    </row>
    <row r="17" spans="1:9" ht="21.75" customHeight="1">
      <c r="A17" s="1038"/>
      <c r="B17" s="902"/>
      <c r="C17" s="1045"/>
      <c r="D17" s="80" t="s">
        <v>814</v>
      </c>
      <c r="E17" s="492"/>
      <c r="F17" s="1040"/>
      <c r="G17" s="1047"/>
      <c r="H17" s="440"/>
      <c r="I17" s="440"/>
    </row>
    <row r="18" spans="1:9" ht="21.75" customHeight="1">
      <c r="A18" s="1038"/>
      <c r="B18" s="902"/>
      <c r="C18" s="1045"/>
      <c r="D18" s="80" t="s">
        <v>815</v>
      </c>
      <c r="E18" s="743"/>
      <c r="F18" s="1040"/>
      <c r="G18" s="1047"/>
      <c r="H18" s="440"/>
      <c r="I18" s="440"/>
    </row>
    <row r="19" spans="1:9" ht="21.75" customHeight="1">
      <c r="A19" s="1038"/>
      <c r="B19" s="902"/>
      <c r="C19" s="1045"/>
      <c r="D19" s="80" t="s">
        <v>816</v>
      </c>
      <c r="E19" s="418"/>
      <c r="F19" s="1040"/>
      <c r="G19" s="1047"/>
      <c r="H19" s="440"/>
      <c r="I19" s="440"/>
    </row>
    <row r="20" spans="1:9" ht="21.75" customHeight="1">
      <c r="A20" s="1038"/>
      <c r="B20" s="902"/>
      <c r="C20" s="375">
        <v>2008</v>
      </c>
      <c r="D20" s="80" t="s">
        <v>808</v>
      </c>
      <c r="E20" s="418"/>
      <c r="F20" s="344">
        <f>E20</f>
        <v>0</v>
      </c>
      <c r="G20" s="1047"/>
      <c r="H20" s="440"/>
      <c r="I20" s="440"/>
    </row>
    <row r="21" spans="1:9" ht="21.75" customHeight="1">
      <c r="A21" s="1038"/>
      <c r="B21" s="902"/>
      <c r="C21" s="742">
        <v>5008</v>
      </c>
      <c r="D21" s="80"/>
      <c r="E21" s="743"/>
      <c r="F21" s="743"/>
      <c r="G21" s="1047"/>
      <c r="H21" s="440"/>
      <c r="I21" s="440"/>
    </row>
    <row r="22" spans="1:9" ht="21.75" customHeight="1">
      <c r="A22" s="1038"/>
      <c r="B22" s="902"/>
      <c r="C22" s="376">
        <v>3008</v>
      </c>
      <c r="D22" s="80" t="s">
        <v>808</v>
      </c>
      <c r="E22" s="594"/>
      <c r="F22" s="344">
        <f>E22</f>
        <v>0</v>
      </c>
      <c r="G22" s="1048"/>
      <c r="H22" s="440"/>
      <c r="I22" s="440"/>
    </row>
    <row r="23" spans="1:9" ht="26.25" customHeight="1">
      <c r="A23" s="1039"/>
      <c r="B23" s="881" t="s">
        <v>144</v>
      </c>
      <c r="C23" s="696" t="s">
        <v>817</v>
      </c>
      <c r="D23" s="82" t="s">
        <v>818</v>
      </c>
      <c r="E23" s="695"/>
      <c r="F23" s="693">
        <f>E23</f>
        <v>0</v>
      </c>
      <c r="G23" s="1049">
        <f>SUM(F23:F24)</f>
        <v>0</v>
      </c>
      <c r="H23" s="440"/>
      <c r="I23" s="440"/>
    </row>
    <row r="24" spans="1:9" ht="26.25" customHeight="1">
      <c r="A24" s="697"/>
      <c r="B24" s="882"/>
      <c r="C24" s="378" t="s">
        <v>1123</v>
      </c>
      <c r="D24" s="308"/>
      <c r="E24" s="377"/>
      <c r="F24" s="694">
        <f>E24</f>
        <v>0</v>
      </c>
      <c r="G24" s="1050"/>
      <c r="H24" s="440"/>
      <c r="I24" s="440"/>
    </row>
    <row r="25" spans="1:9">
      <c r="A25" s="309"/>
      <c r="B25" s="309"/>
      <c r="C25" s="309"/>
      <c r="D25" s="309"/>
      <c r="E25" s="419">
        <f>SUM(E2:E24)</f>
        <v>0</v>
      </c>
      <c r="F25" s="309"/>
      <c r="G25" s="419">
        <f>SUM(G2:G24)</f>
        <v>0</v>
      </c>
      <c r="H25" s="440"/>
      <c r="I25" s="440"/>
    </row>
    <row r="26" spans="1:9">
      <c r="A26" s="309"/>
      <c r="B26" s="309"/>
      <c r="C26" s="309"/>
      <c r="D26" s="309"/>
      <c r="E26" s="309"/>
      <c r="F26" s="309"/>
      <c r="G26" s="309"/>
      <c r="H26" s="440"/>
      <c r="I26" s="440"/>
    </row>
    <row r="27" spans="1:9">
      <c r="A27" s="309"/>
      <c r="B27" s="309"/>
      <c r="C27" s="309"/>
      <c r="D27" s="309"/>
      <c r="E27" s="309"/>
      <c r="F27" s="309"/>
      <c r="G27" s="309"/>
      <c r="H27" s="440"/>
      <c r="I27" s="440"/>
    </row>
    <row r="28" spans="1:9">
      <c r="A28" s="309"/>
      <c r="B28" s="309"/>
      <c r="C28" s="309"/>
      <c r="D28" s="309"/>
      <c r="E28" s="309"/>
      <c r="F28" s="309"/>
      <c r="G28" s="309"/>
      <c r="H28" s="440"/>
      <c r="I28" s="440"/>
    </row>
    <row r="29" spans="1:9" s="451" customFormat="1"/>
    <row r="30" spans="1:9" s="451" customFormat="1"/>
    <row r="31" spans="1:9" s="451" customFormat="1"/>
    <row r="32" spans="1:9" s="451" customFormat="1"/>
    <row r="33" s="451" customFormat="1"/>
    <row r="34" s="451" customFormat="1"/>
    <row r="35" s="451" customFormat="1"/>
    <row r="36" s="451" customFormat="1"/>
    <row r="37" s="451" customFormat="1"/>
    <row r="38" s="451" customFormat="1"/>
    <row r="39" s="451" customFormat="1"/>
    <row r="40" s="451" customFormat="1"/>
    <row r="41" s="451" customFormat="1"/>
    <row r="42" s="451" customFormat="1"/>
    <row r="43" s="451" customFormat="1"/>
    <row r="44" s="451" customFormat="1"/>
    <row r="45" s="451" customFormat="1"/>
    <row r="46" s="451" customFormat="1"/>
    <row r="47" s="451" customFormat="1"/>
    <row r="48" s="451" customFormat="1"/>
    <row r="49" s="451" customFormat="1"/>
    <row r="50" s="451" customFormat="1"/>
    <row r="51" s="451" customFormat="1"/>
    <row r="52" s="451" customFormat="1"/>
    <row r="53" s="451" customFormat="1"/>
    <row r="54" s="451" customFormat="1"/>
    <row r="55" s="451" customFormat="1"/>
    <row r="56" s="451" customFormat="1"/>
    <row r="57" s="451" customFormat="1"/>
    <row r="58" s="451" customFormat="1"/>
    <row r="59" s="451" customFormat="1"/>
    <row r="60" s="451" customFormat="1"/>
    <row r="61" s="451" customFormat="1"/>
    <row r="62" s="451" customFormat="1"/>
    <row r="63" s="451" customFormat="1"/>
    <row r="64" s="451" customFormat="1"/>
    <row r="65" s="451" customFormat="1"/>
    <row r="66" s="451" customFormat="1"/>
    <row r="67" s="451" customFormat="1"/>
    <row r="68" s="451" customFormat="1"/>
    <row r="69" s="451" customFormat="1"/>
    <row r="70" s="451" customFormat="1"/>
    <row r="71" s="451" customFormat="1"/>
    <row r="72" s="451" customFormat="1"/>
    <row r="73" s="451" customFormat="1"/>
    <row r="74" s="451" customFormat="1"/>
    <row r="75" s="451" customFormat="1"/>
    <row r="76" s="451" customFormat="1"/>
    <row r="77" s="451" customFormat="1"/>
    <row r="78" s="451" customFormat="1"/>
    <row r="79" s="451" customFormat="1"/>
    <row r="80" s="451" customFormat="1"/>
    <row r="81" s="451" customFormat="1"/>
    <row r="82" s="451" customFormat="1"/>
    <row r="83" s="451" customFormat="1"/>
    <row r="84" s="451" customFormat="1"/>
    <row r="85" s="451" customFormat="1"/>
    <row r="86" s="451" customFormat="1"/>
    <row r="87" s="451" customFormat="1"/>
    <row r="88" s="451" customFormat="1"/>
    <row r="89" s="451" customFormat="1"/>
    <row r="90" s="451" customFormat="1"/>
    <row r="91" s="451" customFormat="1"/>
    <row r="92" s="451" customFormat="1"/>
    <row r="93" s="451" customFormat="1"/>
    <row r="94" s="451" customFormat="1"/>
    <row r="95" s="451" customFormat="1"/>
    <row r="96" s="451" customFormat="1"/>
    <row r="97" s="451" customFormat="1"/>
    <row r="98" s="451" customFormat="1"/>
    <row r="99" s="451" customFormat="1"/>
    <row r="100" s="451" customFormat="1"/>
    <row r="101" s="451" customFormat="1"/>
    <row r="102" s="451" customFormat="1"/>
  </sheetData>
  <mergeCells count="21">
    <mergeCell ref="C16:C19"/>
    <mergeCell ref="F16:F19"/>
    <mergeCell ref="G16:G22"/>
    <mergeCell ref="B23:B24"/>
    <mergeCell ref="G23:G24"/>
    <mergeCell ref="B14:B15"/>
    <mergeCell ref="C14:C15"/>
    <mergeCell ref="F14:F15"/>
    <mergeCell ref="A2:A23"/>
    <mergeCell ref="G2:G5"/>
    <mergeCell ref="B6:B13"/>
    <mergeCell ref="C6:C8"/>
    <mergeCell ref="F6:F8"/>
    <mergeCell ref="G6:G13"/>
    <mergeCell ref="C9:C12"/>
    <mergeCell ref="F9:F12"/>
    <mergeCell ref="B2:B5"/>
    <mergeCell ref="C2:C5"/>
    <mergeCell ref="F2:F5"/>
    <mergeCell ref="G14:G15"/>
    <mergeCell ref="B16:B22"/>
  </mergeCells>
  <pageMargins left="0.7" right="0.7" top="0.75" bottom="0.75" header="0.3" footer="0.3"/>
  <pageSetup scale="54" orientation="portrait" r:id="rId1"/>
  <colBreaks count="1" manualBreakCount="1">
    <brk id="7" max="25" man="1"/>
  </colBreaks>
  <ignoredErrors>
    <ignoredError sqref="F2 F16 F14 F9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2"/>
  <sheetViews>
    <sheetView showGridLines="0" zoomScale="70" zoomScaleNormal="70" zoomScaleSheetLayoutView="70" workbookViewId="0">
      <selection activeCell="E3" sqref="E3:E41"/>
    </sheetView>
  </sheetViews>
  <sheetFormatPr baseColWidth="10" defaultRowHeight="15.75"/>
  <cols>
    <col min="1" max="1" width="12.140625" style="75" customWidth="1"/>
    <col min="2" max="2" width="24" style="75" bestFit="1" customWidth="1"/>
    <col min="3" max="3" width="19.7109375" style="75" bestFit="1" customWidth="1"/>
    <col min="4" max="4" width="19.7109375" style="75" customWidth="1"/>
    <col min="5" max="5" width="24.42578125" style="75" bestFit="1" customWidth="1"/>
    <col min="6" max="6" width="14.42578125" style="75" customWidth="1"/>
    <col min="7" max="7" width="18.5703125" style="75" customWidth="1"/>
    <col min="8" max="8" width="13.85546875" style="451" customWidth="1"/>
    <col min="9" max="9" width="11.42578125" style="451"/>
    <col min="10" max="10" width="14.28515625" style="451" customWidth="1"/>
    <col min="11" max="11" width="17.140625" style="451" customWidth="1"/>
    <col min="12" max="12" width="18" style="451" customWidth="1"/>
    <col min="13" max="49" width="11.42578125" style="451"/>
    <col min="50" max="16384" width="11.42578125" style="75"/>
  </cols>
  <sheetData>
    <row r="1" spans="1:18" ht="49.5">
      <c r="A1" s="73" t="s">
        <v>141</v>
      </c>
      <c r="B1" s="145" t="s">
        <v>147</v>
      </c>
      <c r="C1" s="145" t="s">
        <v>142</v>
      </c>
      <c r="D1" s="145" t="s">
        <v>282</v>
      </c>
      <c r="E1" s="145" t="s">
        <v>242</v>
      </c>
      <c r="F1" s="145" t="s">
        <v>155</v>
      </c>
      <c r="G1" s="145" t="s">
        <v>153</v>
      </c>
      <c r="K1" s="462"/>
      <c r="L1" s="462"/>
      <c r="M1" s="462"/>
      <c r="N1" s="462"/>
      <c r="O1" s="462"/>
      <c r="P1" s="462"/>
      <c r="Q1" s="462"/>
      <c r="R1" s="462"/>
    </row>
    <row r="2" spans="1:18" ht="16.5">
      <c r="A2" s="1060" t="s">
        <v>824</v>
      </c>
      <c r="B2" s="1052" t="s">
        <v>140</v>
      </c>
      <c r="C2" s="1052" t="s">
        <v>859</v>
      </c>
      <c r="D2" s="426" t="s">
        <v>935</v>
      </c>
      <c r="E2" s="427"/>
      <c r="F2" s="1055">
        <f>SUM(E2:E5)</f>
        <v>0</v>
      </c>
      <c r="G2" s="1054">
        <f>SUM(F2:F9)</f>
        <v>0</v>
      </c>
      <c r="K2" s="462"/>
      <c r="L2" s="462"/>
      <c r="M2" s="462"/>
      <c r="N2" s="462"/>
      <c r="O2" s="462"/>
      <c r="P2" s="462"/>
      <c r="Q2" s="462"/>
      <c r="R2" s="462"/>
    </row>
    <row r="3" spans="1:18" ht="16.5">
      <c r="A3" s="1061"/>
      <c r="B3" s="1052"/>
      <c r="C3" s="1052"/>
      <c r="D3" s="426" t="s">
        <v>328</v>
      </c>
      <c r="E3" s="576"/>
      <c r="F3" s="1055"/>
      <c r="G3" s="1054"/>
      <c r="K3" s="462"/>
      <c r="L3" s="462"/>
      <c r="M3" s="462"/>
      <c r="N3" s="462"/>
      <c r="O3" s="462"/>
      <c r="P3" s="462"/>
      <c r="Q3" s="462"/>
      <c r="R3" s="462"/>
    </row>
    <row r="4" spans="1:18" ht="16.5">
      <c r="A4" s="1061"/>
      <c r="B4" s="1052"/>
      <c r="C4" s="1052"/>
      <c r="D4" s="426" t="s">
        <v>332</v>
      </c>
      <c r="E4" s="427"/>
      <c r="F4" s="1055"/>
      <c r="G4" s="1054"/>
      <c r="K4" s="462"/>
      <c r="L4" s="462"/>
      <c r="M4" s="462"/>
      <c r="N4" s="462"/>
      <c r="O4" s="462"/>
      <c r="P4" s="462"/>
      <c r="Q4" s="462"/>
      <c r="R4" s="462"/>
    </row>
    <row r="5" spans="1:18" ht="16.5">
      <c r="A5" s="1061"/>
      <c r="B5" s="1052"/>
      <c r="C5" s="1052"/>
      <c r="D5" s="426" t="s">
        <v>826</v>
      </c>
      <c r="E5" s="576"/>
      <c r="F5" s="1055"/>
      <c r="G5" s="1054"/>
      <c r="K5" s="462"/>
      <c r="L5" s="462"/>
      <c r="M5" s="462"/>
      <c r="N5" s="462"/>
      <c r="O5" s="462"/>
      <c r="P5" s="462"/>
      <c r="Q5" s="462"/>
      <c r="R5" s="462"/>
    </row>
    <row r="6" spans="1:18" ht="16.5">
      <c r="A6" s="1061"/>
      <c r="B6" s="1052"/>
      <c r="C6" s="1052" t="s">
        <v>860</v>
      </c>
      <c r="D6" s="426" t="s">
        <v>935</v>
      </c>
      <c r="E6" s="427"/>
      <c r="F6" s="1053">
        <f>SUM(E6:E9)</f>
        <v>0</v>
      </c>
      <c r="G6" s="1054"/>
      <c r="K6" s="462"/>
      <c r="L6" s="462"/>
      <c r="M6" s="462"/>
      <c r="N6" s="462"/>
      <c r="O6" s="462"/>
      <c r="P6" s="462"/>
      <c r="Q6" s="462"/>
      <c r="R6" s="462"/>
    </row>
    <row r="7" spans="1:18" ht="16.5">
      <c r="A7" s="1061"/>
      <c r="B7" s="1052"/>
      <c r="C7" s="1052"/>
      <c r="D7" s="426" t="s">
        <v>328</v>
      </c>
      <c r="E7" s="676"/>
      <c r="F7" s="1053"/>
      <c r="G7" s="1054"/>
      <c r="K7" s="462"/>
      <c r="L7" s="462"/>
      <c r="M7" s="462"/>
      <c r="N7" s="462"/>
      <c r="O7" s="462"/>
      <c r="P7" s="462"/>
      <c r="Q7" s="462"/>
      <c r="R7" s="462"/>
    </row>
    <row r="8" spans="1:18" ht="16.5">
      <c r="A8" s="1061"/>
      <c r="B8" s="1052"/>
      <c r="C8" s="1052"/>
      <c r="D8" s="426" t="s">
        <v>332</v>
      </c>
      <c r="E8" s="748"/>
      <c r="F8" s="1053"/>
      <c r="G8" s="1054"/>
      <c r="K8" s="462"/>
      <c r="L8" s="462"/>
      <c r="M8" s="462"/>
      <c r="N8" s="462"/>
      <c r="O8" s="462"/>
      <c r="P8" s="462"/>
      <c r="Q8" s="462"/>
      <c r="R8" s="462"/>
    </row>
    <row r="9" spans="1:18" ht="16.5">
      <c r="A9" s="1061"/>
      <c r="B9" s="1052"/>
      <c r="C9" s="1052"/>
      <c r="D9" s="426" t="s">
        <v>826</v>
      </c>
      <c r="E9" s="427"/>
      <c r="F9" s="1053"/>
      <c r="G9" s="1054"/>
      <c r="K9" s="462"/>
      <c r="L9" s="462"/>
      <c r="M9" s="462"/>
      <c r="N9" s="462"/>
      <c r="O9" s="462"/>
      <c r="P9" s="462"/>
      <c r="Q9" s="462"/>
      <c r="R9" s="462"/>
    </row>
    <row r="10" spans="1:18" ht="16.5">
      <c r="A10" s="1061"/>
      <c r="B10" s="791"/>
      <c r="C10" s="1059" t="s">
        <v>1229</v>
      </c>
      <c r="D10" s="792" t="s">
        <v>332</v>
      </c>
      <c r="E10" s="791"/>
      <c r="F10" s="1064">
        <f>SUM(E10:E11)</f>
        <v>0</v>
      </c>
      <c r="G10" s="1056">
        <f>SUM(F10:F20)</f>
        <v>0</v>
      </c>
      <c r="K10" s="462"/>
      <c r="L10" s="462"/>
      <c r="M10" s="462"/>
      <c r="N10" s="462"/>
      <c r="O10" s="462"/>
      <c r="P10" s="462"/>
      <c r="Q10" s="462"/>
      <c r="R10" s="462"/>
    </row>
    <row r="11" spans="1:18" ht="16.5">
      <c r="A11" s="1061"/>
      <c r="B11" s="791"/>
      <c r="C11" s="1059"/>
      <c r="D11" s="792" t="s">
        <v>1230</v>
      </c>
      <c r="E11" s="791"/>
      <c r="F11" s="1064"/>
      <c r="G11" s="1057"/>
      <c r="K11" s="462"/>
      <c r="L11" s="462"/>
      <c r="M11" s="462"/>
      <c r="N11" s="462"/>
      <c r="O11" s="462"/>
      <c r="P11" s="462"/>
      <c r="Q11" s="462"/>
      <c r="R11" s="462"/>
    </row>
    <row r="12" spans="1:18" ht="26.25" customHeight="1">
      <c r="A12" s="1061"/>
      <c r="B12" s="1062" t="s">
        <v>139</v>
      </c>
      <c r="C12" s="1062" t="s">
        <v>827</v>
      </c>
      <c r="D12" s="428" t="s">
        <v>828</v>
      </c>
      <c r="E12" s="222"/>
      <c r="F12" s="995">
        <f>SUM(E12:E17)</f>
        <v>0</v>
      </c>
      <c r="G12" s="1057"/>
      <c r="K12" s="462"/>
      <c r="L12" s="462"/>
      <c r="M12" s="462"/>
      <c r="N12" s="462"/>
      <c r="O12" s="462"/>
      <c r="P12" s="462"/>
      <c r="Q12" s="462"/>
      <c r="R12" s="462"/>
    </row>
    <row r="13" spans="1:18" ht="26.25" customHeight="1">
      <c r="A13" s="1061"/>
      <c r="B13" s="1062"/>
      <c r="C13" s="1062"/>
      <c r="D13" s="428" t="s">
        <v>935</v>
      </c>
      <c r="E13" s="222"/>
      <c r="F13" s="995"/>
      <c r="G13" s="1057"/>
      <c r="K13" s="462"/>
      <c r="L13" s="462"/>
      <c r="M13" s="462"/>
      <c r="N13" s="462"/>
      <c r="O13" s="462"/>
      <c r="P13" s="462"/>
      <c r="Q13" s="462"/>
      <c r="R13" s="462"/>
    </row>
    <row r="14" spans="1:18" ht="26.25" customHeight="1">
      <c r="A14" s="1061"/>
      <c r="B14" s="1062"/>
      <c r="C14" s="1062"/>
      <c r="D14" s="428" t="s">
        <v>328</v>
      </c>
      <c r="E14" s="222"/>
      <c r="F14" s="995"/>
      <c r="G14" s="1057"/>
      <c r="K14" s="462"/>
      <c r="L14" s="462"/>
      <c r="M14" s="462"/>
      <c r="N14" s="462"/>
      <c r="O14" s="462"/>
      <c r="P14" s="462"/>
      <c r="Q14" s="462"/>
      <c r="R14" s="462"/>
    </row>
    <row r="15" spans="1:18" ht="26.25" customHeight="1">
      <c r="A15" s="1061"/>
      <c r="B15" s="1062"/>
      <c r="C15" s="1062"/>
      <c r="D15" s="428" t="s">
        <v>1181</v>
      </c>
      <c r="E15" s="222"/>
      <c r="F15" s="995"/>
      <c r="G15" s="1057"/>
      <c r="K15" s="462"/>
      <c r="L15" s="462"/>
      <c r="M15" s="462"/>
      <c r="N15" s="462"/>
      <c r="O15" s="462"/>
      <c r="P15" s="462"/>
      <c r="Q15" s="462"/>
      <c r="R15" s="462"/>
    </row>
    <row r="16" spans="1:18" ht="26.25" customHeight="1">
      <c r="A16" s="1061"/>
      <c r="B16" s="1062"/>
      <c r="C16" s="1062"/>
      <c r="D16" s="428" t="s">
        <v>1166</v>
      </c>
      <c r="E16" s="222"/>
      <c r="F16" s="995"/>
      <c r="G16" s="1057"/>
      <c r="K16" s="462"/>
      <c r="L16" s="462"/>
      <c r="M16" s="462"/>
      <c r="N16" s="462"/>
      <c r="O16" s="462"/>
      <c r="P16" s="462"/>
      <c r="Q16" s="462"/>
      <c r="R16" s="462"/>
    </row>
    <row r="17" spans="1:18" ht="26.25" customHeight="1">
      <c r="A17" s="1061"/>
      <c r="B17" s="1062"/>
      <c r="C17" s="1062"/>
      <c r="D17" s="428" t="s">
        <v>1260</v>
      </c>
      <c r="E17" s="222"/>
      <c r="F17" s="995"/>
      <c r="G17" s="1057"/>
      <c r="K17" s="462"/>
      <c r="L17" s="462"/>
      <c r="M17" s="462"/>
      <c r="N17" s="462"/>
      <c r="O17" s="462"/>
      <c r="P17" s="462"/>
      <c r="Q17" s="462"/>
      <c r="R17" s="462"/>
    </row>
    <row r="18" spans="1:18" ht="26.25" customHeight="1">
      <c r="A18" s="1061"/>
      <c r="B18" s="1062"/>
      <c r="C18" s="1062" t="s">
        <v>857</v>
      </c>
      <c r="D18" s="428" t="s">
        <v>328</v>
      </c>
      <c r="E18" s="222"/>
      <c r="F18" s="1063">
        <f>SUM(E18:E20)</f>
        <v>0</v>
      </c>
      <c r="G18" s="1057"/>
      <c r="K18" s="462"/>
      <c r="L18" s="462"/>
      <c r="M18" s="462"/>
      <c r="N18" s="462"/>
      <c r="O18" s="462"/>
      <c r="P18" s="462"/>
      <c r="Q18" s="462"/>
      <c r="R18" s="462"/>
    </row>
    <row r="19" spans="1:18" ht="26.25" customHeight="1">
      <c r="A19" s="1061"/>
      <c r="B19" s="1062"/>
      <c r="C19" s="1062"/>
      <c r="D19" s="428" t="s">
        <v>826</v>
      </c>
      <c r="E19" s="222"/>
      <c r="F19" s="1063"/>
      <c r="G19" s="1057"/>
      <c r="K19" s="462"/>
      <c r="L19" s="462"/>
      <c r="M19" s="462"/>
      <c r="N19" s="462"/>
      <c r="O19" s="462"/>
      <c r="P19" s="462"/>
      <c r="Q19" s="462"/>
      <c r="R19" s="462"/>
    </row>
    <row r="20" spans="1:18" ht="26.25" customHeight="1">
      <c r="A20" s="1061"/>
      <c r="B20" s="1062"/>
      <c r="C20" s="1062"/>
      <c r="D20" s="428" t="s">
        <v>858</v>
      </c>
      <c r="E20" s="222"/>
      <c r="F20" s="1063"/>
      <c r="G20" s="1058"/>
      <c r="K20" s="462"/>
      <c r="L20" s="462"/>
      <c r="M20" s="462"/>
      <c r="N20" s="462"/>
      <c r="O20" s="462"/>
      <c r="P20" s="462"/>
      <c r="Q20" s="462"/>
      <c r="R20" s="462"/>
    </row>
    <row r="21" spans="1:18" ht="26.25" customHeight="1">
      <c r="A21" s="1061"/>
      <c r="B21" s="884" t="s">
        <v>143</v>
      </c>
      <c r="C21" s="884" t="s">
        <v>867</v>
      </c>
      <c r="D21" s="82" t="s">
        <v>868</v>
      </c>
      <c r="E21" s="424"/>
      <c r="F21" s="1036">
        <f>SUM(E21:E24)</f>
        <v>0</v>
      </c>
      <c r="G21" s="1051">
        <f>SUM(F21:F41)</f>
        <v>0</v>
      </c>
      <c r="K21" s="462"/>
      <c r="L21" s="462"/>
      <c r="M21" s="462"/>
      <c r="N21" s="462"/>
      <c r="O21" s="462"/>
      <c r="P21" s="462"/>
      <c r="Q21" s="462"/>
      <c r="R21" s="462"/>
    </row>
    <row r="22" spans="1:18" ht="26.25" customHeight="1">
      <c r="A22" s="1061"/>
      <c r="B22" s="884"/>
      <c r="C22" s="884"/>
      <c r="D22" s="82" t="s">
        <v>332</v>
      </c>
      <c r="E22" s="424"/>
      <c r="F22" s="1036"/>
      <c r="G22" s="909"/>
      <c r="K22" s="462"/>
      <c r="L22" s="462"/>
      <c r="M22" s="462"/>
      <c r="N22" s="462"/>
      <c r="O22" s="462"/>
      <c r="P22" s="462"/>
      <c r="Q22" s="462"/>
      <c r="R22" s="462"/>
    </row>
    <row r="23" spans="1:18" ht="26.25" customHeight="1">
      <c r="A23" s="1061"/>
      <c r="B23" s="884"/>
      <c r="C23" s="884"/>
      <c r="D23" s="82" t="s">
        <v>826</v>
      </c>
      <c r="E23" s="664"/>
      <c r="F23" s="1036"/>
      <c r="G23" s="909"/>
      <c r="K23" s="462"/>
      <c r="L23" s="462"/>
      <c r="M23" s="462"/>
      <c r="N23" s="462"/>
      <c r="O23" s="462"/>
      <c r="P23" s="462"/>
      <c r="Q23" s="462"/>
      <c r="R23" s="462"/>
    </row>
    <row r="24" spans="1:18" ht="26.25" customHeight="1">
      <c r="A24" s="1061"/>
      <c r="B24" s="884"/>
      <c r="C24" s="884"/>
      <c r="D24" s="82" t="s">
        <v>828</v>
      </c>
      <c r="E24" s="424"/>
      <c r="F24" s="1036"/>
      <c r="G24" s="909"/>
      <c r="K24" s="462"/>
      <c r="L24" s="462"/>
      <c r="M24" s="462"/>
      <c r="N24" s="462"/>
      <c r="O24" s="462"/>
      <c r="P24" s="462"/>
      <c r="Q24" s="462"/>
      <c r="R24" s="462"/>
    </row>
    <row r="25" spans="1:18" ht="26.25" customHeight="1">
      <c r="A25" s="1061"/>
      <c r="B25" s="884"/>
      <c r="C25" s="884" t="s">
        <v>829</v>
      </c>
      <c r="D25" s="82" t="s">
        <v>328</v>
      </c>
      <c r="E25" s="424"/>
      <c r="F25" s="1036">
        <f>SUM(E25:E28)</f>
        <v>0</v>
      </c>
      <c r="G25" s="909"/>
      <c r="K25" s="462"/>
      <c r="L25" s="462"/>
      <c r="M25" s="462"/>
      <c r="N25" s="462"/>
      <c r="O25" s="462"/>
      <c r="P25" s="462"/>
      <c r="Q25" s="462"/>
      <c r="R25" s="462"/>
    </row>
    <row r="26" spans="1:18" ht="26.25" customHeight="1">
      <c r="A26" s="1061"/>
      <c r="B26" s="884"/>
      <c r="C26" s="884"/>
      <c r="D26" s="82" t="s">
        <v>332</v>
      </c>
      <c r="E26" s="424"/>
      <c r="F26" s="1036"/>
      <c r="G26" s="909"/>
      <c r="K26" s="462"/>
      <c r="L26" s="462"/>
      <c r="M26" s="462"/>
      <c r="N26" s="462"/>
      <c r="O26" s="462"/>
      <c r="P26" s="462"/>
      <c r="Q26" s="462"/>
      <c r="R26" s="462"/>
    </row>
    <row r="27" spans="1:18" ht="26.25" customHeight="1">
      <c r="A27" s="1061"/>
      <c r="B27" s="884"/>
      <c r="C27" s="884"/>
      <c r="D27" s="82" t="s">
        <v>826</v>
      </c>
      <c r="E27" s="424"/>
      <c r="F27" s="1036"/>
      <c r="G27" s="909"/>
      <c r="K27" s="462"/>
      <c r="L27" s="462"/>
      <c r="M27" s="462"/>
      <c r="N27" s="462"/>
      <c r="O27" s="462"/>
      <c r="P27" s="462"/>
      <c r="Q27" s="462"/>
      <c r="R27" s="462"/>
    </row>
    <row r="28" spans="1:18" ht="26.25" customHeight="1">
      <c r="A28" s="1061"/>
      <c r="B28" s="884"/>
      <c r="C28" s="884"/>
      <c r="D28" s="82" t="s">
        <v>870</v>
      </c>
      <c r="E28" s="424"/>
      <c r="F28" s="1036"/>
      <c r="G28" s="909"/>
      <c r="K28" s="462"/>
      <c r="L28" s="462"/>
      <c r="M28" s="462"/>
      <c r="N28" s="462"/>
      <c r="O28" s="462"/>
      <c r="P28" s="462"/>
      <c r="Q28" s="462"/>
      <c r="R28" s="462"/>
    </row>
    <row r="29" spans="1:18" ht="26.25" customHeight="1">
      <c r="A29" s="1061"/>
      <c r="B29" s="884"/>
      <c r="C29" s="884" t="s">
        <v>1043</v>
      </c>
      <c r="D29" s="82" t="s">
        <v>328</v>
      </c>
      <c r="E29" s="642"/>
      <c r="F29" s="890">
        <f>SUM(E29:E30)</f>
        <v>0</v>
      </c>
      <c r="G29" s="909"/>
      <c r="K29" s="462"/>
      <c r="L29" s="462"/>
      <c r="M29" s="462"/>
      <c r="N29" s="462"/>
      <c r="O29" s="462"/>
      <c r="P29" s="462"/>
      <c r="Q29" s="462"/>
      <c r="R29" s="462"/>
    </row>
    <row r="30" spans="1:18" ht="26.25" customHeight="1">
      <c r="A30" s="1061"/>
      <c r="B30" s="884"/>
      <c r="C30" s="884"/>
      <c r="D30" s="82" t="s">
        <v>332</v>
      </c>
      <c r="E30" s="675"/>
      <c r="F30" s="890"/>
      <c r="G30" s="909"/>
      <c r="K30" s="462"/>
      <c r="L30" s="462"/>
      <c r="M30" s="462"/>
      <c r="N30" s="462"/>
      <c r="O30" s="462"/>
      <c r="P30" s="462"/>
      <c r="Q30" s="462"/>
      <c r="R30" s="462"/>
    </row>
    <row r="31" spans="1:18" ht="26.25" customHeight="1">
      <c r="A31" s="1061"/>
      <c r="B31" s="884"/>
      <c r="C31" s="663" t="s">
        <v>1081</v>
      </c>
      <c r="D31" s="173" t="s">
        <v>1082</v>
      </c>
      <c r="E31" s="664"/>
      <c r="F31" s="665"/>
      <c r="G31" s="909"/>
      <c r="K31" s="462"/>
      <c r="L31" s="462"/>
      <c r="M31" s="462"/>
      <c r="N31" s="462"/>
      <c r="O31" s="462"/>
      <c r="P31" s="462"/>
      <c r="Q31" s="462"/>
      <c r="R31" s="462"/>
    </row>
    <row r="32" spans="1:18" ht="16.5" customHeight="1">
      <c r="A32" s="1061"/>
      <c r="B32" s="884"/>
      <c r="C32" s="884" t="s">
        <v>825</v>
      </c>
      <c r="D32" s="82" t="s">
        <v>328</v>
      </c>
      <c r="E32" s="424"/>
      <c r="F32" s="1036">
        <f>SUM(E32:E37)</f>
        <v>0</v>
      </c>
      <c r="G32" s="909"/>
      <c r="K32" s="462"/>
      <c r="L32" s="462"/>
      <c r="M32" s="462"/>
      <c r="N32" s="462"/>
      <c r="O32" s="462"/>
      <c r="P32" s="462"/>
      <c r="Q32" s="462"/>
      <c r="R32" s="462"/>
    </row>
    <row r="33" spans="1:18" ht="16.5" customHeight="1">
      <c r="A33" s="1061"/>
      <c r="B33" s="884"/>
      <c r="C33" s="884"/>
      <c r="D33" s="82" t="s">
        <v>332</v>
      </c>
      <c r="E33" s="424"/>
      <c r="F33" s="1036"/>
      <c r="G33" s="909"/>
      <c r="K33" s="462"/>
      <c r="L33" s="462"/>
      <c r="M33" s="462"/>
      <c r="N33" s="462"/>
      <c r="O33" s="462"/>
      <c r="P33" s="462"/>
      <c r="Q33" s="462"/>
      <c r="R33" s="462"/>
    </row>
    <row r="34" spans="1:18" ht="16.5" customHeight="1">
      <c r="A34" s="1061"/>
      <c r="B34" s="884"/>
      <c r="C34" s="884"/>
      <c r="D34" s="82" t="s">
        <v>826</v>
      </c>
      <c r="E34" s="424"/>
      <c r="F34" s="1036"/>
      <c r="G34" s="909"/>
      <c r="K34" s="462"/>
      <c r="L34" s="462"/>
      <c r="M34" s="462"/>
      <c r="N34" s="462"/>
      <c r="O34" s="462"/>
      <c r="P34" s="462"/>
      <c r="Q34" s="462"/>
      <c r="R34" s="462"/>
    </row>
    <row r="35" spans="1:18" ht="16.5" customHeight="1">
      <c r="A35" s="758"/>
      <c r="B35" s="884"/>
      <c r="C35" s="884"/>
      <c r="D35" s="82" t="s">
        <v>828</v>
      </c>
      <c r="E35" s="757"/>
      <c r="F35" s="1036"/>
      <c r="G35" s="909"/>
      <c r="K35" s="462"/>
      <c r="L35" s="462"/>
      <c r="M35" s="462"/>
      <c r="N35" s="462"/>
      <c r="O35" s="462"/>
      <c r="P35" s="462"/>
      <c r="Q35" s="462"/>
      <c r="R35" s="462"/>
    </row>
    <row r="36" spans="1:18" ht="16.5" customHeight="1">
      <c r="A36" s="425"/>
      <c r="B36" s="884"/>
      <c r="C36" s="884"/>
      <c r="D36" s="82" t="s">
        <v>869</v>
      </c>
      <c r="E36" s="424"/>
      <c r="F36" s="1036"/>
      <c r="G36" s="909"/>
      <c r="K36" s="462"/>
      <c r="L36" s="462"/>
      <c r="M36" s="462"/>
      <c r="N36" s="462"/>
      <c r="O36" s="462"/>
      <c r="P36" s="462"/>
      <c r="Q36" s="462"/>
      <c r="R36" s="462"/>
    </row>
    <row r="37" spans="1:18" ht="16.5" customHeight="1">
      <c r="A37" s="425"/>
      <c r="B37" s="884"/>
      <c r="C37" s="884"/>
      <c r="D37" s="82" t="s">
        <v>870</v>
      </c>
      <c r="E37" s="424"/>
      <c r="F37" s="1036"/>
      <c r="G37" s="909"/>
      <c r="K37" s="462"/>
      <c r="L37" s="462"/>
      <c r="M37" s="462"/>
      <c r="N37" s="462"/>
      <c r="O37" s="462"/>
      <c r="P37" s="462"/>
      <c r="Q37" s="462"/>
      <c r="R37" s="462"/>
    </row>
    <row r="38" spans="1:18" ht="16.5" customHeight="1">
      <c r="A38" s="425"/>
      <c r="B38" s="768"/>
      <c r="C38" s="884" t="s">
        <v>1182</v>
      </c>
      <c r="D38" s="82" t="s">
        <v>328</v>
      </c>
      <c r="E38" s="771"/>
      <c r="F38" s="1036">
        <f>SUM(E38:E41)</f>
        <v>0</v>
      </c>
      <c r="G38" s="909"/>
      <c r="K38" s="462"/>
      <c r="L38" s="462"/>
      <c r="M38" s="462"/>
      <c r="N38" s="462"/>
      <c r="O38" s="462"/>
      <c r="P38" s="462"/>
      <c r="Q38" s="462"/>
      <c r="R38" s="462"/>
    </row>
    <row r="39" spans="1:18" ht="16.5" customHeight="1">
      <c r="A39" s="425"/>
      <c r="B39" s="752"/>
      <c r="C39" s="884"/>
      <c r="D39" s="82" t="s">
        <v>332</v>
      </c>
      <c r="E39" s="753"/>
      <c r="F39" s="1036"/>
      <c r="G39" s="909"/>
      <c r="K39" s="462"/>
      <c r="L39" s="462"/>
      <c r="M39" s="462"/>
      <c r="N39" s="462"/>
      <c r="O39" s="462"/>
      <c r="P39" s="462"/>
      <c r="Q39" s="462"/>
      <c r="R39" s="462"/>
    </row>
    <row r="40" spans="1:18" ht="16.5" customHeight="1">
      <c r="A40" s="425"/>
      <c r="B40" s="752"/>
      <c r="C40" s="884"/>
      <c r="D40" s="82" t="s">
        <v>826</v>
      </c>
      <c r="E40" s="753"/>
      <c r="F40" s="1036"/>
      <c r="G40" s="909"/>
      <c r="K40" s="462"/>
      <c r="L40" s="462"/>
      <c r="M40" s="462"/>
      <c r="N40" s="462"/>
      <c r="O40" s="462"/>
      <c r="P40" s="462"/>
      <c r="Q40" s="462"/>
      <c r="R40" s="462"/>
    </row>
    <row r="41" spans="1:18" ht="16.5" customHeight="1">
      <c r="A41" s="425"/>
      <c r="B41" s="752"/>
      <c r="C41" s="884"/>
      <c r="D41" s="82" t="s">
        <v>869</v>
      </c>
      <c r="E41" s="753"/>
      <c r="F41" s="1036"/>
      <c r="G41" s="909"/>
      <c r="K41" s="462"/>
      <c r="L41" s="462"/>
      <c r="M41" s="462"/>
      <c r="N41" s="462"/>
      <c r="O41" s="462"/>
      <c r="P41" s="462"/>
      <c r="Q41" s="462"/>
      <c r="R41" s="462"/>
    </row>
    <row r="42" spans="1:18" ht="16.5" customHeight="1">
      <c r="E42" s="416">
        <f>SUM(E2:E41)</f>
        <v>0</v>
      </c>
      <c r="F42" s="386"/>
      <c r="G42" s="386">
        <f>SUM(G2:G41)</f>
        <v>0</v>
      </c>
    </row>
    <row r="44" spans="1:18">
      <c r="E44" s="309"/>
      <c r="F44" s="309"/>
      <c r="G44" s="309"/>
      <c r="H44" s="440"/>
      <c r="I44" s="440"/>
      <c r="J44" s="440"/>
      <c r="K44" s="440"/>
      <c r="L44" s="440"/>
      <c r="M44" s="440"/>
    </row>
    <row r="45" spans="1:18" s="451" customFormat="1">
      <c r="E45" s="440"/>
      <c r="F45" s="440"/>
      <c r="G45" s="440"/>
      <c r="H45" s="440"/>
      <c r="I45" s="440"/>
      <c r="J45" s="440"/>
      <c r="K45" s="440"/>
      <c r="L45" s="440"/>
      <c r="M45" s="440"/>
    </row>
    <row r="46" spans="1:18" s="451" customFormat="1">
      <c r="E46" s="440"/>
      <c r="F46" s="440"/>
      <c r="G46" s="440"/>
      <c r="H46" s="440"/>
      <c r="I46" s="440"/>
      <c r="J46" s="440"/>
      <c r="K46" s="440"/>
      <c r="L46" s="440"/>
      <c r="M46" s="440"/>
    </row>
    <row r="47" spans="1:18" s="451" customFormat="1">
      <c r="E47" s="440"/>
      <c r="F47" s="440"/>
      <c r="G47" s="440"/>
      <c r="H47" s="440"/>
      <c r="I47" s="440"/>
      <c r="J47" s="440"/>
      <c r="K47" s="440"/>
      <c r="L47" s="440"/>
      <c r="M47" s="440"/>
    </row>
    <row r="48" spans="1:18" s="451" customFormat="1" ht="38.25" customHeight="1">
      <c r="E48" s="440"/>
      <c r="F48" s="440"/>
      <c r="G48" s="440"/>
      <c r="H48" s="440"/>
      <c r="I48" s="440"/>
      <c r="J48" s="440"/>
      <c r="K48" s="440"/>
      <c r="L48" s="440"/>
      <c r="M48" s="440"/>
    </row>
    <row r="49" spans="5:13" s="451" customFormat="1">
      <c r="E49" s="440"/>
      <c r="F49" s="440"/>
      <c r="G49" s="440"/>
      <c r="H49" s="440"/>
      <c r="I49" s="440"/>
      <c r="J49" s="440"/>
      <c r="K49" s="440"/>
      <c r="L49" s="440"/>
      <c r="M49" s="440"/>
    </row>
    <row r="50" spans="5:13" s="451" customFormat="1">
      <c r="E50" s="440"/>
      <c r="F50" s="440"/>
      <c r="G50" s="440"/>
      <c r="H50" s="440"/>
      <c r="I50" s="440"/>
      <c r="J50" s="440"/>
      <c r="K50" s="440"/>
      <c r="L50" s="440"/>
      <c r="M50" s="440"/>
    </row>
    <row r="51" spans="5:13" s="451" customFormat="1">
      <c r="E51" s="440"/>
      <c r="F51" s="440"/>
      <c r="G51" s="440"/>
      <c r="H51" s="440"/>
      <c r="I51" s="440"/>
      <c r="J51" s="440"/>
      <c r="K51" s="440"/>
      <c r="L51" s="440"/>
      <c r="M51" s="440"/>
    </row>
    <row r="52" spans="5:13" s="451" customFormat="1">
      <c r="E52" s="440"/>
      <c r="F52" s="440"/>
      <c r="G52" s="440"/>
      <c r="H52" s="440"/>
      <c r="I52" s="440"/>
      <c r="J52" s="440"/>
      <c r="K52" s="440"/>
      <c r="L52" s="440"/>
      <c r="M52" s="440"/>
    </row>
    <row r="53" spans="5:13" s="451" customFormat="1">
      <c r="E53" s="440"/>
      <c r="F53" s="440"/>
      <c r="G53" s="440"/>
      <c r="H53" s="440"/>
      <c r="I53" s="440"/>
      <c r="J53" s="440"/>
      <c r="K53" s="440"/>
      <c r="L53" s="440"/>
      <c r="M53" s="440"/>
    </row>
    <row r="54" spans="5:13" s="451" customFormat="1">
      <c r="E54" s="440"/>
      <c r="F54" s="440"/>
      <c r="G54" s="440"/>
      <c r="H54" s="440"/>
      <c r="I54" s="440"/>
      <c r="J54" s="440"/>
      <c r="K54" s="440"/>
      <c r="L54" s="440"/>
      <c r="M54" s="440"/>
    </row>
    <row r="55" spans="5:13" s="451" customFormat="1">
      <c r="E55" s="440"/>
      <c r="F55" s="440"/>
      <c r="G55" s="440"/>
      <c r="H55" s="440"/>
      <c r="I55" s="440"/>
      <c r="J55" s="440"/>
      <c r="K55" s="440"/>
      <c r="L55" s="440"/>
      <c r="M55" s="440"/>
    </row>
    <row r="56" spans="5:13" s="451" customFormat="1">
      <c r="E56" s="440"/>
      <c r="F56" s="440"/>
      <c r="G56" s="440"/>
      <c r="H56" s="440"/>
      <c r="I56" s="440"/>
      <c r="J56" s="440"/>
      <c r="K56" s="440"/>
      <c r="L56" s="440"/>
      <c r="M56" s="440"/>
    </row>
    <row r="57" spans="5:13" s="451" customFormat="1">
      <c r="E57" s="440"/>
      <c r="F57" s="440"/>
      <c r="G57" s="440"/>
      <c r="H57" s="440"/>
      <c r="I57" s="440"/>
      <c r="J57" s="440"/>
      <c r="K57" s="440"/>
      <c r="L57" s="440"/>
      <c r="M57" s="440"/>
    </row>
    <row r="58" spans="5:13" s="451" customFormat="1">
      <c r="E58" s="440"/>
      <c r="F58" s="440"/>
      <c r="G58" s="440"/>
      <c r="H58" s="440"/>
      <c r="I58" s="440"/>
      <c r="J58" s="440"/>
      <c r="K58" s="440"/>
      <c r="L58" s="440"/>
      <c r="M58" s="440"/>
    </row>
    <row r="59" spans="5:13" s="451" customFormat="1">
      <c r="E59" s="440"/>
      <c r="F59" s="440"/>
      <c r="G59" s="440"/>
      <c r="H59" s="440"/>
      <c r="I59" s="440"/>
      <c r="J59" s="440"/>
      <c r="K59" s="440"/>
      <c r="L59" s="440"/>
      <c r="M59" s="440"/>
    </row>
    <row r="60" spans="5:13" s="451" customFormat="1">
      <c r="E60" s="440"/>
      <c r="F60" s="440"/>
      <c r="G60" s="440"/>
      <c r="H60" s="440"/>
      <c r="I60" s="440"/>
      <c r="J60" s="440"/>
      <c r="K60" s="440"/>
      <c r="L60" s="440"/>
      <c r="M60" s="440"/>
    </row>
    <row r="61" spans="5:13" s="451" customFormat="1">
      <c r="E61" s="440"/>
      <c r="F61" s="440"/>
      <c r="G61" s="440"/>
      <c r="H61" s="440"/>
      <c r="I61" s="440"/>
      <c r="J61" s="440"/>
      <c r="K61" s="440"/>
      <c r="L61" s="440"/>
      <c r="M61" s="440"/>
    </row>
    <row r="62" spans="5:13" s="451" customFormat="1"/>
    <row r="63" spans="5:13" s="451" customFormat="1"/>
    <row r="64" spans="5:13" s="451" customFormat="1"/>
    <row r="65" s="451" customFormat="1"/>
    <row r="66" s="451" customFormat="1"/>
    <row r="67" s="451" customFormat="1"/>
    <row r="68" s="451" customFormat="1"/>
    <row r="69" s="451" customFormat="1"/>
    <row r="70" s="451" customFormat="1"/>
    <row r="71" s="451" customFormat="1"/>
    <row r="72" s="451" customFormat="1"/>
    <row r="73" s="451" customFormat="1"/>
    <row r="74" s="451" customFormat="1"/>
    <row r="75" s="451" customFormat="1"/>
    <row r="76" s="451" customFormat="1"/>
    <row r="77" s="451" customFormat="1"/>
    <row r="78" s="451" customFormat="1"/>
    <row r="79" s="451" customFormat="1"/>
    <row r="80" s="451" customFormat="1"/>
    <row r="81" s="451" customFormat="1"/>
    <row r="82" s="451" customFormat="1"/>
    <row r="83" s="451" customFormat="1"/>
    <row r="84" s="451" customFormat="1"/>
    <row r="85" s="451" customFormat="1"/>
    <row r="86" s="451" customFormat="1"/>
    <row r="87" s="451" customFormat="1"/>
    <row r="88" s="451" customFormat="1"/>
    <row r="89" s="451" customFormat="1"/>
    <row r="90" s="451" customFormat="1"/>
    <row r="91" s="451" customFormat="1"/>
    <row r="92" s="451" customFormat="1"/>
    <row r="93" s="451" customFormat="1"/>
    <row r="94" s="451" customFormat="1"/>
    <row r="95" s="451" customFormat="1"/>
    <row r="96" s="451" customFormat="1"/>
    <row r="97" s="451" customFormat="1"/>
    <row r="98" s="451" customFormat="1"/>
    <row r="99" s="451" customFormat="1"/>
    <row r="100" s="451" customFormat="1"/>
    <row r="101" s="451" customFormat="1"/>
    <row r="102" s="451" customFormat="1"/>
    <row r="103" s="451" customFormat="1"/>
    <row r="104" s="451" customFormat="1"/>
    <row r="105" s="451" customFormat="1"/>
    <row r="106" s="451" customFormat="1"/>
    <row r="107" s="451" customFormat="1"/>
    <row r="108" s="451" customFormat="1"/>
    <row r="109" s="451" customFormat="1"/>
    <row r="110" s="451" customFormat="1"/>
    <row r="111" s="451" customFormat="1"/>
    <row r="112" s="451" customFormat="1"/>
    <row r="113" s="451" customFormat="1"/>
    <row r="114" s="451" customFormat="1"/>
    <row r="115" s="451" customFormat="1"/>
    <row r="116" s="451" customFormat="1"/>
    <row r="117" s="451" customFormat="1"/>
    <row r="118" s="451" customFormat="1"/>
    <row r="119" s="451" customFormat="1"/>
    <row r="120" s="451" customFormat="1"/>
    <row r="121" s="451" customFormat="1"/>
    <row r="122" s="451" customFormat="1"/>
  </sheetData>
  <mergeCells count="27">
    <mergeCell ref="A2:A34"/>
    <mergeCell ref="F25:F28"/>
    <mergeCell ref="C25:C28"/>
    <mergeCell ref="C18:C20"/>
    <mergeCell ref="B12:B20"/>
    <mergeCell ref="F18:F20"/>
    <mergeCell ref="C32:C37"/>
    <mergeCell ref="B21:B37"/>
    <mergeCell ref="C12:C17"/>
    <mergeCell ref="F12:F17"/>
    <mergeCell ref="F10:F11"/>
    <mergeCell ref="G21:G41"/>
    <mergeCell ref="F32:F37"/>
    <mergeCell ref="B2:B9"/>
    <mergeCell ref="C6:C9"/>
    <mergeCell ref="F6:F9"/>
    <mergeCell ref="C21:C24"/>
    <mergeCell ref="F21:F24"/>
    <mergeCell ref="G2:G9"/>
    <mergeCell ref="C2:C5"/>
    <mergeCell ref="F2:F5"/>
    <mergeCell ref="C29:C30"/>
    <mergeCell ref="F29:F30"/>
    <mergeCell ref="C38:C41"/>
    <mergeCell ref="F38:F41"/>
    <mergeCell ref="G10:G20"/>
    <mergeCell ref="C10:C11"/>
  </mergeCells>
  <pageMargins left="0.7" right="0.7" top="0.75" bottom="0.75" header="0.3" footer="0.3"/>
  <pageSetup scale="70" orientation="portrait" r:id="rId1"/>
  <colBreaks count="1" manualBreakCount="1">
    <brk id="7" max="1048575" man="1"/>
  </colBreaks>
  <ignoredErrors>
    <ignoredError sqref="F25 F18 F21 F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74"/>
  <sheetViews>
    <sheetView showGridLines="0" zoomScale="40" zoomScaleNormal="40" zoomScaleSheetLayoutView="70" workbookViewId="0">
      <pane ySplit="1" topLeftCell="A104" activePane="bottomLeft" state="frozen"/>
      <selection pane="bottomLeft" activeCell="H123" sqref="H123"/>
    </sheetView>
  </sheetViews>
  <sheetFormatPr baseColWidth="10" defaultRowHeight="18.75"/>
  <cols>
    <col min="1" max="1" width="20.85546875" style="64" customWidth="1"/>
    <col min="2" max="2" width="21.28515625" style="65" customWidth="1"/>
    <col min="3" max="3" width="28.28515625" style="69" customWidth="1"/>
    <col min="4" max="4" width="43.7109375" style="65" customWidth="1"/>
    <col min="5" max="5" width="21.42578125" style="60" customWidth="1"/>
    <col min="6" max="6" width="18.5703125" style="60" customWidth="1"/>
    <col min="7" max="7" width="19.28515625" style="60" customWidth="1"/>
    <col min="8" max="8" width="16.85546875" style="60" customWidth="1"/>
    <col min="9" max="9" width="16.42578125" style="60" customWidth="1"/>
    <col min="10" max="10" width="17.140625" style="60" customWidth="1"/>
    <col min="11" max="11" width="17.42578125" style="60" customWidth="1"/>
    <col min="12" max="12" width="17.42578125" style="59" customWidth="1"/>
    <col min="13" max="13" width="17.42578125" style="466" customWidth="1"/>
    <col min="14" max="54" width="11.42578125" style="463"/>
    <col min="55" max="16384" width="11.42578125" style="60"/>
  </cols>
  <sheetData>
    <row r="1" spans="1:13" ht="47.25" customHeight="1">
      <c r="A1" s="62" t="s">
        <v>141</v>
      </c>
      <c r="B1" s="141" t="s">
        <v>147</v>
      </c>
      <c r="C1" s="141" t="s">
        <v>142</v>
      </c>
      <c r="D1" s="141" t="s">
        <v>282</v>
      </c>
      <c r="E1" s="141" t="s">
        <v>233</v>
      </c>
      <c r="F1" s="141" t="s">
        <v>232</v>
      </c>
      <c r="G1" s="141" t="s">
        <v>145</v>
      </c>
      <c r="H1" s="176" t="s">
        <v>231</v>
      </c>
      <c r="I1" s="141" t="s">
        <v>138</v>
      </c>
      <c r="J1" s="176" t="s">
        <v>136</v>
      </c>
      <c r="K1" s="141" t="s">
        <v>155</v>
      </c>
      <c r="L1" s="63" t="s">
        <v>153</v>
      </c>
      <c r="M1" s="465"/>
    </row>
    <row r="2" spans="1:13" ht="24" customHeight="1">
      <c r="A2" s="886" t="s">
        <v>88</v>
      </c>
      <c r="B2" s="1026"/>
      <c r="C2" s="921" t="s">
        <v>16</v>
      </c>
      <c r="D2" s="197" t="s">
        <v>517</v>
      </c>
      <c r="E2" s="273"/>
      <c r="F2" s="273">
        <v>1</v>
      </c>
      <c r="G2" s="273">
        <v>1</v>
      </c>
      <c r="H2" s="273"/>
      <c r="I2" s="273"/>
      <c r="J2" s="336"/>
      <c r="K2" s="928">
        <f>SUM(E2:J5)</f>
        <v>6</v>
      </c>
      <c r="L2" s="985">
        <f>K2</f>
        <v>6</v>
      </c>
    </row>
    <row r="3" spans="1:13" ht="24" customHeight="1">
      <c r="A3" s="887"/>
      <c r="B3" s="1026"/>
      <c r="C3" s="921"/>
      <c r="D3" s="197" t="s">
        <v>518</v>
      </c>
      <c r="E3" s="273">
        <v>1</v>
      </c>
      <c r="F3" s="273">
        <v>1</v>
      </c>
      <c r="G3" s="273"/>
      <c r="H3" s="273"/>
      <c r="I3" s="273"/>
      <c r="J3" s="336"/>
      <c r="K3" s="928"/>
      <c r="L3" s="925"/>
    </row>
    <row r="4" spans="1:13" ht="24" customHeight="1">
      <c r="A4" s="887"/>
      <c r="B4" s="1026"/>
      <c r="C4" s="921"/>
      <c r="D4" s="197" t="s">
        <v>519</v>
      </c>
      <c r="E4" s="273">
        <v>1</v>
      </c>
      <c r="F4" s="273"/>
      <c r="G4" s="273"/>
      <c r="H4" s="273"/>
      <c r="I4" s="273"/>
      <c r="J4" s="336"/>
      <c r="K4" s="928"/>
      <c r="L4" s="925"/>
    </row>
    <row r="5" spans="1:13" ht="24" customHeight="1">
      <c r="A5" s="887"/>
      <c r="B5" s="1026"/>
      <c r="C5" s="921"/>
      <c r="D5" s="197" t="s">
        <v>520</v>
      </c>
      <c r="E5" s="273"/>
      <c r="F5" s="273"/>
      <c r="G5" s="273">
        <v>1</v>
      </c>
      <c r="H5" s="273"/>
      <c r="I5" s="273"/>
      <c r="J5" s="336"/>
      <c r="K5" s="928"/>
      <c r="L5" s="926"/>
    </row>
    <row r="6" spans="1:13" ht="24" customHeight="1">
      <c r="A6" s="887"/>
      <c r="B6" s="1070" t="s">
        <v>139</v>
      </c>
      <c r="C6" s="919" t="s">
        <v>121</v>
      </c>
      <c r="D6" s="164" t="s">
        <v>513</v>
      </c>
      <c r="E6" s="274"/>
      <c r="F6" s="274"/>
      <c r="G6" s="274"/>
      <c r="H6" s="274"/>
      <c r="I6" s="274"/>
      <c r="J6" s="337"/>
      <c r="K6" s="977">
        <f>SUM(E6:J9)</f>
        <v>0</v>
      </c>
      <c r="L6" s="1066">
        <f>SUM(K6:K16)</f>
        <v>0</v>
      </c>
    </row>
    <row r="7" spans="1:13" ht="24" customHeight="1">
      <c r="A7" s="887"/>
      <c r="B7" s="1070"/>
      <c r="C7" s="919"/>
      <c r="D7" s="164" t="s">
        <v>514</v>
      </c>
      <c r="E7" s="274"/>
      <c r="F7" s="274"/>
      <c r="G7" s="274"/>
      <c r="H7" s="274"/>
      <c r="I7" s="274"/>
      <c r="J7" s="337"/>
      <c r="K7" s="977"/>
      <c r="L7" s="1067"/>
    </row>
    <row r="8" spans="1:13" ht="24" customHeight="1">
      <c r="A8" s="887"/>
      <c r="B8" s="1070"/>
      <c r="C8" s="919"/>
      <c r="D8" s="164" t="s">
        <v>515</v>
      </c>
      <c r="E8" s="274"/>
      <c r="F8" s="274"/>
      <c r="G8" s="274"/>
      <c r="H8" s="274"/>
      <c r="I8" s="274"/>
      <c r="J8" s="337"/>
      <c r="K8" s="977"/>
      <c r="L8" s="1067"/>
    </row>
    <row r="9" spans="1:13" ht="24" customHeight="1">
      <c r="A9" s="887"/>
      <c r="B9" s="1070"/>
      <c r="C9" s="919"/>
      <c r="D9" s="164" t="s">
        <v>516</v>
      </c>
      <c r="E9" s="274"/>
      <c r="F9" s="274"/>
      <c r="G9" s="274"/>
      <c r="H9" s="274"/>
      <c r="I9" s="274"/>
      <c r="J9" s="337"/>
      <c r="K9" s="977"/>
      <c r="L9" s="1067"/>
    </row>
    <row r="10" spans="1:13" ht="24" customHeight="1">
      <c r="A10" s="887"/>
      <c r="B10" s="1070"/>
      <c r="C10" s="919" t="s">
        <v>890</v>
      </c>
      <c r="D10" s="164" t="s">
        <v>893</v>
      </c>
      <c r="E10" s="274"/>
      <c r="F10" s="274"/>
      <c r="G10" s="274"/>
      <c r="H10" s="274"/>
      <c r="I10" s="274"/>
      <c r="J10" s="337"/>
      <c r="K10" s="977">
        <f>SUM(E10:J13)</f>
        <v>0</v>
      </c>
      <c r="L10" s="1067"/>
    </row>
    <row r="11" spans="1:13" ht="24" customHeight="1">
      <c r="A11" s="887"/>
      <c r="B11" s="1070"/>
      <c r="C11" s="919"/>
      <c r="D11" s="164" t="s">
        <v>892</v>
      </c>
      <c r="E11" s="274"/>
      <c r="F11" s="274"/>
      <c r="G11" s="274"/>
      <c r="H11" s="274"/>
      <c r="I11" s="274"/>
      <c r="J11" s="337"/>
      <c r="K11" s="977"/>
      <c r="L11" s="1067"/>
    </row>
    <row r="12" spans="1:13" ht="24" customHeight="1">
      <c r="A12" s="887"/>
      <c r="B12" s="1070"/>
      <c r="C12" s="919"/>
      <c r="D12" s="164" t="s">
        <v>891</v>
      </c>
      <c r="E12" s="274"/>
      <c r="F12" s="274"/>
      <c r="G12" s="274"/>
      <c r="H12" s="274"/>
      <c r="I12" s="274"/>
      <c r="J12" s="337"/>
      <c r="K12" s="977"/>
      <c r="L12" s="1067"/>
    </row>
    <row r="13" spans="1:13" ht="24" customHeight="1">
      <c r="A13" s="887"/>
      <c r="B13" s="1070"/>
      <c r="C13" s="919"/>
      <c r="D13" s="164" t="s">
        <v>894</v>
      </c>
      <c r="E13" s="274"/>
      <c r="F13" s="274"/>
      <c r="G13" s="274"/>
      <c r="H13" s="274"/>
      <c r="I13" s="274"/>
      <c r="J13" s="337"/>
      <c r="K13" s="977"/>
      <c r="L13" s="1067"/>
    </row>
    <row r="14" spans="1:13" ht="24" customHeight="1">
      <c r="A14" s="887"/>
      <c r="B14" s="1070"/>
      <c r="C14" s="919" t="s">
        <v>279</v>
      </c>
      <c r="D14" s="164" t="s">
        <v>512</v>
      </c>
      <c r="E14" s="274"/>
      <c r="F14" s="274"/>
      <c r="G14" s="274"/>
      <c r="H14" s="274"/>
      <c r="I14" s="274"/>
      <c r="J14" s="337"/>
      <c r="K14" s="977">
        <f>SUM(E14:J15)</f>
        <v>0</v>
      </c>
      <c r="L14" s="1067"/>
    </row>
    <row r="15" spans="1:13" ht="24" customHeight="1">
      <c r="A15" s="887"/>
      <c r="B15" s="1070"/>
      <c r="C15" s="919"/>
      <c r="D15" s="164" t="s">
        <v>879</v>
      </c>
      <c r="E15" s="274"/>
      <c r="F15" s="274"/>
      <c r="G15" s="274"/>
      <c r="H15" s="274"/>
      <c r="I15" s="274"/>
      <c r="J15" s="337"/>
      <c r="K15" s="977"/>
      <c r="L15" s="1067"/>
    </row>
    <row r="16" spans="1:13" ht="24" customHeight="1">
      <c r="A16" s="887"/>
      <c r="B16" s="1070"/>
      <c r="C16" s="241" t="s">
        <v>13</v>
      </c>
      <c r="D16" s="164"/>
      <c r="E16" s="274"/>
      <c r="F16" s="274"/>
      <c r="G16" s="274"/>
      <c r="H16" s="274"/>
      <c r="I16" s="274"/>
      <c r="J16" s="337"/>
      <c r="K16" s="207">
        <f>SUM(E16:J16)</f>
        <v>0</v>
      </c>
      <c r="L16" s="1067"/>
    </row>
    <row r="17" spans="1:13" ht="24" customHeight="1">
      <c r="A17" s="887"/>
      <c r="B17" s="1026" t="s">
        <v>2</v>
      </c>
      <c r="C17" s="921" t="s">
        <v>25</v>
      </c>
      <c r="D17" s="197" t="s">
        <v>526</v>
      </c>
      <c r="E17" s="273"/>
      <c r="F17" s="273"/>
      <c r="G17" s="273"/>
      <c r="H17" s="273"/>
      <c r="I17" s="273"/>
      <c r="J17" s="336"/>
      <c r="K17" s="928">
        <f>SUM(E17:J19)</f>
        <v>0</v>
      </c>
      <c r="L17" s="985">
        <f>SUM(K17:K24)</f>
        <v>0</v>
      </c>
    </row>
    <row r="18" spans="1:13" ht="24" customHeight="1">
      <c r="A18" s="887"/>
      <c r="B18" s="1026"/>
      <c r="C18" s="921"/>
      <c r="D18" s="197" t="s">
        <v>527</v>
      </c>
      <c r="E18" s="273"/>
      <c r="F18" s="273"/>
      <c r="G18" s="273"/>
      <c r="H18" s="273"/>
      <c r="I18" s="273"/>
      <c r="J18" s="336"/>
      <c r="K18" s="928"/>
      <c r="L18" s="925"/>
    </row>
    <row r="19" spans="1:13" ht="24" customHeight="1">
      <c r="A19" s="887"/>
      <c r="B19" s="1026"/>
      <c r="C19" s="921"/>
      <c r="D19" s="197" t="s">
        <v>528</v>
      </c>
      <c r="E19" s="273"/>
      <c r="F19" s="273"/>
      <c r="G19" s="273"/>
      <c r="H19" s="273"/>
      <c r="I19" s="273"/>
      <c r="J19" s="336"/>
      <c r="K19" s="928"/>
      <c r="L19" s="925"/>
    </row>
    <row r="20" spans="1:13" ht="24" customHeight="1">
      <c r="A20" s="887"/>
      <c r="B20" s="1026"/>
      <c r="C20" s="921" t="s">
        <v>26</v>
      </c>
      <c r="D20" s="197" t="s">
        <v>521</v>
      </c>
      <c r="E20" s="273"/>
      <c r="F20" s="273"/>
      <c r="G20" s="273"/>
      <c r="H20" s="273"/>
      <c r="I20" s="273"/>
      <c r="J20" s="336"/>
      <c r="K20" s="928">
        <f>SUM(E20:J21)</f>
        <v>0</v>
      </c>
      <c r="L20" s="925"/>
      <c r="M20" s="466">
        <f>L17</f>
        <v>0</v>
      </c>
    </row>
    <row r="21" spans="1:13" ht="24" customHeight="1">
      <c r="A21" s="887"/>
      <c r="B21" s="1026"/>
      <c r="C21" s="921"/>
      <c r="D21" s="197" t="s">
        <v>522</v>
      </c>
      <c r="E21" s="273"/>
      <c r="F21" s="273"/>
      <c r="G21" s="273"/>
      <c r="H21" s="273"/>
      <c r="I21" s="273"/>
      <c r="J21" s="336"/>
      <c r="K21" s="928"/>
      <c r="L21" s="925"/>
    </row>
    <row r="22" spans="1:13" ht="24" customHeight="1">
      <c r="A22" s="887"/>
      <c r="B22" s="1026"/>
      <c r="C22" s="921" t="s">
        <v>205</v>
      </c>
      <c r="D22" s="197" t="s">
        <v>523</v>
      </c>
      <c r="E22" s="273"/>
      <c r="F22" s="273"/>
      <c r="G22" s="273"/>
      <c r="H22" s="273"/>
      <c r="I22" s="273"/>
      <c r="J22" s="336"/>
      <c r="K22" s="928">
        <f>SUM(E22:J24)</f>
        <v>0</v>
      </c>
      <c r="L22" s="925"/>
    </row>
    <row r="23" spans="1:13" ht="24" customHeight="1">
      <c r="A23" s="887"/>
      <c r="B23" s="1026"/>
      <c r="C23" s="921"/>
      <c r="D23" s="197" t="s">
        <v>524</v>
      </c>
      <c r="E23" s="273"/>
      <c r="F23" s="273"/>
      <c r="G23" s="273"/>
      <c r="H23" s="273"/>
      <c r="I23" s="273"/>
      <c r="J23" s="336"/>
      <c r="K23" s="928"/>
      <c r="L23" s="925"/>
    </row>
    <row r="24" spans="1:13" ht="24" customHeight="1">
      <c r="A24" s="887"/>
      <c r="B24" s="1026"/>
      <c r="C24" s="921"/>
      <c r="D24" s="197" t="s">
        <v>525</v>
      </c>
      <c r="E24" s="273"/>
      <c r="F24" s="273"/>
      <c r="G24" s="273"/>
      <c r="H24" s="273"/>
      <c r="I24" s="273"/>
      <c r="J24" s="336"/>
      <c r="K24" s="928"/>
      <c r="L24" s="926"/>
    </row>
    <row r="25" spans="1:13" ht="24" customHeight="1">
      <c r="A25" s="887"/>
      <c r="B25" s="1072" t="s">
        <v>146</v>
      </c>
      <c r="C25" s="919" t="s">
        <v>103</v>
      </c>
      <c r="D25" s="164" t="s">
        <v>943</v>
      </c>
      <c r="E25" s="275"/>
      <c r="F25" s="275"/>
      <c r="G25" s="275"/>
      <c r="H25" s="275"/>
      <c r="I25" s="275"/>
      <c r="J25" s="338"/>
      <c r="K25" s="929">
        <f>SUM(E25:J26)</f>
        <v>0</v>
      </c>
      <c r="L25" s="986">
        <f>SUM(K25:K26)</f>
        <v>0</v>
      </c>
      <c r="M25" s="466">
        <f>L25</f>
        <v>0</v>
      </c>
    </row>
    <row r="26" spans="1:13" ht="24" customHeight="1">
      <c r="A26" s="887"/>
      <c r="B26" s="1072"/>
      <c r="C26" s="919"/>
      <c r="D26" s="164" t="s">
        <v>902</v>
      </c>
      <c r="E26" s="275"/>
      <c r="F26" s="275"/>
      <c r="G26" s="275"/>
      <c r="H26" s="275"/>
      <c r="I26" s="275"/>
      <c r="J26" s="338"/>
      <c r="K26" s="929"/>
      <c r="L26" s="988"/>
    </row>
    <row r="27" spans="1:13" ht="24" customHeight="1">
      <c r="A27" s="887"/>
      <c r="B27" s="1026" t="s">
        <v>143</v>
      </c>
      <c r="C27" s="248" t="s">
        <v>163</v>
      </c>
      <c r="D27" s="197"/>
      <c r="E27" s="273"/>
      <c r="F27" s="273"/>
      <c r="G27" s="273"/>
      <c r="H27" s="273"/>
      <c r="I27" s="273"/>
      <c r="J27" s="336"/>
      <c r="K27" s="208">
        <f>SUM(E27:J27)</f>
        <v>0</v>
      </c>
      <c r="L27" s="985">
        <f>SUM(K27:K81)</f>
        <v>16</v>
      </c>
    </row>
    <row r="28" spans="1:13" ht="24" customHeight="1">
      <c r="A28" s="887"/>
      <c r="B28" s="1026"/>
      <c r="C28" s="958" t="s">
        <v>561</v>
      </c>
      <c r="D28" s="197" t="s">
        <v>562</v>
      </c>
      <c r="E28" s="273"/>
      <c r="F28" s="273"/>
      <c r="G28" s="273"/>
      <c r="H28" s="273"/>
      <c r="I28" s="273"/>
      <c r="J28" s="336"/>
      <c r="K28" s="928">
        <f>SUM(E28:J35)</f>
        <v>2</v>
      </c>
      <c r="L28" s="925"/>
    </row>
    <row r="29" spans="1:13" ht="24" customHeight="1">
      <c r="A29" s="887"/>
      <c r="B29" s="1026"/>
      <c r="C29" s="958"/>
      <c r="D29" s="197" t="s">
        <v>563</v>
      </c>
      <c r="E29" s="273"/>
      <c r="F29" s="273"/>
      <c r="G29" s="273"/>
      <c r="H29" s="273"/>
      <c r="I29" s="273"/>
      <c r="J29" s="336"/>
      <c r="K29" s="928"/>
      <c r="L29" s="925"/>
    </row>
    <row r="30" spans="1:13" ht="24" customHeight="1">
      <c r="A30" s="887"/>
      <c r="B30" s="1026"/>
      <c r="C30" s="958"/>
      <c r="D30" s="197" t="s">
        <v>564</v>
      </c>
      <c r="E30" s="273"/>
      <c r="F30" s="273"/>
      <c r="G30" s="273"/>
      <c r="H30" s="273"/>
      <c r="I30" s="273"/>
      <c r="J30" s="336"/>
      <c r="K30" s="928"/>
      <c r="L30" s="925"/>
    </row>
    <row r="31" spans="1:13" ht="24" customHeight="1">
      <c r="A31" s="887"/>
      <c r="B31" s="1026"/>
      <c r="C31" s="958"/>
      <c r="D31" s="197" t="s">
        <v>565</v>
      </c>
      <c r="E31" s="273"/>
      <c r="F31" s="273"/>
      <c r="G31" s="273"/>
      <c r="H31" s="273"/>
      <c r="I31" s="273"/>
      <c r="J31" s="336"/>
      <c r="K31" s="928"/>
      <c r="L31" s="925"/>
    </row>
    <row r="32" spans="1:13" ht="24" customHeight="1">
      <c r="A32" s="887"/>
      <c r="B32" s="1026"/>
      <c r="C32" s="958"/>
      <c r="D32" s="197" t="s">
        <v>566</v>
      </c>
      <c r="E32" s="273"/>
      <c r="F32" s="273"/>
      <c r="G32" s="273"/>
      <c r="H32" s="273"/>
      <c r="I32" s="273"/>
      <c r="J32" s="336"/>
      <c r="K32" s="928"/>
      <c r="L32" s="925"/>
    </row>
    <row r="33" spans="1:12" ht="24" customHeight="1">
      <c r="A33" s="887"/>
      <c r="B33" s="1026"/>
      <c r="C33" s="958"/>
      <c r="D33" s="197" t="s">
        <v>1294</v>
      </c>
      <c r="E33" s="273">
        <v>2</v>
      </c>
      <c r="F33" s="273"/>
      <c r="G33" s="273"/>
      <c r="H33" s="273"/>
      <c r="I33" s="273"/>
      <c r="J33" s="336"/>
      <c r="K33" s="928"/>
      <c r="L33" s="925"/>
    </row>
    <row r="34" spans="1:12" ht="24" customHeight="1">
      <c r="A34" s="887"/>
      <c r="B34" s="1026"/>
      <c r="C34" s="958"/>
      <c r="D34" s="197" t="s">
        <v>567</v>
      </c>
      <c r="E34" s="273"/>
      <c r="F34" s="273"/>
      <c r="G34" s="273"/>
      <c r="H34" s="273"/>
      <c r="I34" s="273"/>
      <c r="J34" s="336"/>
      <c r="K34" s="928"/>
      <c r="L34" s="925"/>
    </row>
    <row r="35" spans="1:12" ht="24" customHeight="1">
      <c r="A35" s="887"/>
      <c r="B35" s="1026"/>
      <c r="C35" s="958"/>
      <c r="D35" s="197" t="s">
        <v>568</v>
      </c>
      <c r="E35" s="273"/>
      <c r="F35" s="273"/>
      <c r="G35" s="273"/>
      <c r="H35" s="273"/>
      <c r="I35" s="273"/>
      <c r="J35" s="336"/>
      <c r="K35" s="928"/>
      <c r="L35" s="925"/>
    </row>
    <row r="36" spans="1:12" ht="24" customHeight="1">
      <c r="A36" s="887"/>
      <c r="B36" s="1026"/>
      <c r="C36" s="823"/>
      <c r="D36" s="197" t="s">
        <v>1292</v>
      </c>
      <c r="E36" s="273"/>
      <c r="F36" s="273"/>
      <c r="G36" s="273"/>
      <c r="H36" s="273"/>
      <c r="I36" s="273"/>
      <c r="J36" s="336"/>
      <c r="K36" s="822"/>
      <c r="L36" s="925"/>
    </row>
    <row r="37" spans="1:12" ht="24" customHeight="1">
      <c r="A37" s="887"/>
      <c r="B37" s="1026"/>
      <c r="C37" s="921" t="s">
        <v>237</v>
      </c>
      <c r="D37" s="197" t="s">
        <v>872</v>
      </c>
      <c r="E37" s="273"/>
      <c r="F37" s="273"/>
      <c r="G37" s="273"/>
      <c r="H37" s="273"/>
      <c r="I37" s="273"/>
      <c r="J37" s="336"/>
      <c r="K37" s="928">
        <f>SUM(E37:J38)</f>
        <v>1</v>
      </c>
      <c r="L37" s="925"/>
    </row>
    <row r="38" spans="1:12" ht="24" customHeight="1">
      <c r="A38" s="887"/>
      <c r="B38" s="1026"/>
      <c r="C38" s="921"/>
      <c r="D38" s="197" t="s">
        <v>569</v>
      </c>
      <c r="E38" s="273">
        <v>1</v>
      </c>
      <c r="F38" s="273"/>
      <c r="G38" s="273"/>
      <c r="H38" s="273"/>
      <c r="I38" s="273"/>
      <c r="J38" s="336"/>
      <c r="K38" s="928"/>
      <c r="L38" s="925"/>
    </row>
    <row r="39" spans="1:12" ht="24" customHeight="1">
      <c r="A39" s="887"/>
      <c r="B39" s="1026"/>
      <c r="C39" s="921" t="s">
        <v>1067</v>
      </c>
      <c r="D39" s="197" t="s">
        <v>1065</v>
      </c>
      <c r="E39" s="273"/>
      <c r="F39" s="273"/>
      <c r="G39" s="273"/>
      <c r="H39" s="273"/>
      <c r="I39" s="273"/>
      <c r="J39" s="336"/>
      <c r="K39" s="928">
        <f>SUM(E39:J41)</f>
        <v>0</v>
      </c>
      <c r="L39" s="925"/>
    </row>
    <row r="40" spans="1:12" ht="24" customHeight="1">
      <c r="A40" s="887"/>
      <c r="B40" s="1026"/>
      <c r="C40" s="921"/>
      <c r="D40" s="197" t="s">
        <v>1066</v>
      </c>
      <c r="E40" s="273"/>
      <c r="F40" s="273"/>
      <c r="G40" s="273"/>
      <c r="H40" s="273"/>
      <c r="I40" s="273"/>
      <c r="J40" s="336"/>
      <c r="K40" s="928"/>
      <c r="L40" s="925"/>
    </row>
    <row r="41" spans="1:12" ht="24" customHeight="1">
      <c r="A41" s="887"/>
      <c r="B41" s="1026"/>
      <c r="C41" s="921"/>
      <c r="D41" s="197" t="s">
        <v>1068</v>
      </c>
      <c r="E41" s="273"/>
      <c r="F41" s="273"/>
      <c r="G41" s="273"/>
      <c r="H41" s="273"/>
      <c r="I41" s="273"/>
      <c r="J41" s="336"/>
      <c r="K41" s="928"/>
      <c r="L41" s="925"/>
    </row>
    <row r="42" spans="1:12" ht="24" customHeight="1">
      <c r="A42" s="887"/>
      <c r="B42" s="1026"/>
      <c r="C42" s="921" t="s">
        <v>944</v>
      </c>
      <c r="D42" s="197" t="s">
        <v>394</v>
      </c>
      <c r="E42" s="273"/>
      <c r="F42" s="273"/>
      <c r="G42" s="273">
        <v>1</v>
      </c>
      <c r="H42" s="273"/>
      <c r="I42" s="273"/>
      <c r="J42" s="336"/>
      <c r="K42" s="928">
        <f>SUM(E42:J43)</f>
        <v>1</v>
      </c>
      <c r="L42" s="925"/>
    </row>
    <row r="43" spans="1:12" ht="24" customHeight="1">
      <c r="A43" s="887"/>
      <c r="B43" s="1026"/>
      <c r="C43" s="921"/>
      <c r="D43" s="197" t="s">
        <v>1075</v>
      </c>
      <c r="E43" s="273"/>
      <c r="F43" s="273"/>
      <c r="G43" s="273"/>
      <c r="H43" s="273"/>
      <c r="I43" s="273"/>
      <c r="J43" s="336"/>
      <c r="K43" s="928"/>
      <c r="L43" s="925"/>
    </row>
    <row r="44" spans="1:12" ht="24" customHeight="1">
      <c r="A44" s="887"/>
      <c r="B44" s="1026"/>
      <c r="C44" s="921" t="s">
        <v>234</v>
      </c>
      <c r="D44" s="197" t="s">
        <v>575</v>
      </c>
      <c r="E44" s="273"/>
      <c r="F44" s="273"/>
      <c r="G44" s="273"/>
      <c r="H44" s="273"/>
      <c r="I44" s="273"/>
      <c r="J44" s="336"/>
      <c r="K44" s="928"/>
      <c r="L44" s="925"/>
    </row>
    <row r="45" spans="1:12" ht="24" customHeight="1">
      <c r="A45" s="887"/>
      <c r="B45" s="1026"/>
      <c r="C45" s="921"/>
      <c r="D45" s="197" t="s">
        <v>576</v>
      </c>
      <c r="E45" s="273"/>
      <c r="F45" s="273"/>
      <c r="G45" s="273"/>
      <c r="H45" s="273"/>
      <c r="I45" s="273"/>
      <c r="J45" s="336"/>
      <c r="K45" s="928"/>
      <c r="L45" s="925"/>
    </row>
    <row r="46" spans="1:12" ht="24" customHeight="1">
      <c r="A46" s="887"/>
      <c r="B46" s="1026"/>
      <c r="C46" s="921"/>
      <c r="D46" s="197" t="s">
        <v>577</v>
      </c>
      <c r="E46" s="273"/>
      <c r="F46" s="273"/>
      <c r="G46" s="273"/>
      <c r="H46" s="273"/>
      <c r="I46" s="273"/>
      <c r="J46" s="336"/>
      <c r="K46" s="928"/>
      <c r="L46" s="925"/>
    </row>
    <row r="47" spans="1:12" ht="24" customHeight="1">
      <c r="A47" s="887"/>
      <c r="B47" s="1026"/>
      <c r="C47" s="921"/>
      <c r="D47" s="197" t="s">
        <v>578</v>
      </c>
      <c r="E47" s="273"/>
      <c r="F47" s="273"/>
      <c r="G47" s="273"/>
      <c r="H47" s="273"/>
      <c r="I47" s="273"/>
      <c r="J47" s="336"/>
      <c r="K47" s="928"/>
      <c r="L47" s="925"/>
    </row>
    <row r="48" spans="1:12" ht="24" customHeight="1">
      <c r="A48" s="887"/>
      <c r="B48" s="1026"/>
      <c r="C48" s="921"/>
      <c r="D48" s="197" t="s">
        <v>1162</v>
      </c>
      <c r="E48" s="273"/>
      <c r="F48" s="273"/>
      <c r="G48" s="273"/>
      <c r="H48" s="273"/>
      <c r="I48" s="273"/>
      <c r="J48" s="336"/>
      <c r="K48" s="928"/>
      <c r="L48" s="925"/>
    </row>
    <row r="49" spans="1:12" ht="24" customHeight="1">
      <c r="A49" s="887"/>
      <c r="B49" s="1026"/>
      <c r="C49" s="921" t="s">
        <v>38</v>
      </c>
      <c r="D49" s="197" t="s">
        <v>570</v>
      </c>
      <c r="E49" s="273"/>
      <c r="F49" s="273"/>
      <c r="G49" s="273"/>
      <c r="H49" s="273"/>
      <c r="I49" s="273"/>
      <c r="J49" s="336"/>
      <c r="K49" s="928">
        <f>SUM(E49:J59)</f>
        <v>3</v>
      </c>
      <c r="L49" s="925"/>
    </row>
    <row r="50" spans="1:12" ht="24" customHeight="1">
      <c r="A50" s="887"/>
      <c r="B50" s="1026"/>
      <c r="C50" s="921"/>
      <c r="D50" s="197" t="s">
        <v>1171</v>
      </c>
      <c r="E50" s="273"/>
      <c r="F50" s="273"/>
      <c r="G50" s="273"/>
      <c r="H50" s="273"/>
      <c r="I50" s="273"/>
      <c r="J50" s="336"/>
      <c r="K50" s="928"/>
      <c r="L50" s="925"/>
    </row>
    <row r="51" spans="1:12" ht="24" customHeight="1">
      <c r="A51" s="887"/>
      <c r="B51" s="1026"/>
      <c r="C51" s="921"/>
      <c r="D51" s="197" t="s">
        <v>1241</v>
      </c>
      <c r="E51" s="273"/>
      <c r="F51" s="273"/>
      <c r="G51" s="273"/>
      <c r="H51" s="273"/>
      <c r="I51" s="273"/>
      <c r="J51" s="336"/>
      <c r="K51" s="928"/>
      <c r="L51" s="925"/>
    </row>
    <row r="52" spans="1:12" ht="24" customHeight="1">
      <c r="A52" s="887"/>
      <c r="B52" s="1026"/>
      <c r="C52" s="921"/>
      <c r="D52" s="197" t="s">
        <v>571</v>
      </c>
      <c r="E52" s="273">
        <v>1</v>
      </c>
      <c r="F52" s="273">
        <v>1</v>
      </c>
      <c r="G52" s="273"/>
      <c r="H52" s="273"/>
      <c r="I52" s="273"/>
      <c r="J52" s="336"/>
      <c r="K52" s="928"/>
      <c r="L52" s="925"/>
    </row>
    <row r="53" spans="1:12" ht="24" customHeight="1">
      <c r="A53" s="887"/>
      <c r="B53" s="1026"/>
      <c r="C53" s="921"/>
      <c r="D53" s="197" t="s">
        <v>1185</v>
      </c>
      <c r="E53" s="273"/>
      <c r="F53" s="273"/>
      <c r="G53" s="273"/>
      <c r="H53" s="273"/>
      <c r="I53" s="273"/>
      <c r="J53" s="336"/>
      <c r="K53" s="928"/>
      <c r="L53" s="925"/>
    </row>
    <row r="54" spans="1:12" ht="24" customHeight="1">
      <c r="A54" s="887"/>
      <c r="B54" s="1026"/>
      <c r="C54" s="921"/>
      <c r="D54" s="197" t="s">
        <v>572</v>
      </c>
      <c r="E54" s="273"/>
      <c r="F54" s="273"/>
      <c r="G54" s="273"/>
      <c r="H54" s="273"/>
      <c r="I54" s="273"/>
      <c r="J54" s="336"/>
      <c r="K54" s="928"/>
      <c r="L54" s="925"/>
    </row>
    <row r="55" spans="1:12" ht="24" customHeight="1">
      <c r="A55" s="887"/>
      <c r="B55" s="1026"/>
      <c r="C55" s="921"/>
      <c r="D55" s="197" t="s">
        <v>873</v>
      </c>
      <c r="E55" s="273"/>
      <c r="F55" s="273"/>
      <c r="G55" s="273"/>
      <c r="H55" s="273"/>
      <c r="I55" s="273"/>
      <c r="J55" s="336"/>
      <c r="K55" s="928"/>
      <c r="L55" s="925"/>
    </row>
    <row r="56" spans="1:12" ht="24" customHeight="1">
      <c r="A56" s="887"/>
      <c r="B56" s="1026"/>
      <c r="C56" s="921"/>
      <c r="D56" s="198" t="s">
        <v>573</v>
      </c>
      <c r="E56" s="273"/>
      <c r="F56" s="273"/>
      <c r="G56" s="273"/>
      <c r="H56" s="273"/>
      <c r="I56" s="273"/>
      <c r="J56" s="336"/>
      <c r="K56" s="928"/>
      <c r="L56" s="925"/>
    </row>
    <row r="57" spans="1:12" ht="24" customHeight="1">
      <c r="A57" s="887"/>
      <c r="B57" s="1026"/>
      <c r="C57" s="921"/>
      <c r="D57" s="198" t="s">
        <v>1296</v>
      </c>
      <c r="E57" s="273"/>
      <c r="F57" s="273"/>
      <c r="G57" s="273"/>
      <c r="H57" s="273"/>
      <c r="I57" s="273"/>
      <c r="J57" s="336"/>
      <c r="K57" s="928"/>
      <c r="L57" s="925"/>
    </row>
    <row r="58" spans="1:12" ht="24" customHeight="1">
      <c r="A58" s="887"/>
      <c r="B58" s="1026"/>
      <c r="C58" s="921"/>
      <c r="D58" s="197" t="s">
        <v>1295</v>
      </c>
      <c r="E58" s="273"/>
      <c r="F58" s="273">
        <v>1</v>
      </c>
      <c r="G58" s="273"/>
      <c r="H58" s="273"/>
      <c r="I58" s="273"/>
      <c r="J58" s="336"/>
      <c r="K58" s="928"/>
      <c r="L58" s="925"/>
    </row>
    <row r="59" spans="1:12" ht="24" customHeight="1">
      <c r="A59" s="887"/>
      <c r="B59" s="1026"/>
      <c r="C59" s="921"/>
      <c r="D59" s="197" t="s">
        <v>574</v>
      </c>
      <c r="E59" s="273"/>
      <c r="F59" s="273"/>
      <c r="G59" s="273"/>
      <c r="H59" s="273"/>
      <c r="I59" s="273"/>
      <c r="J59" s="336"/>
      <c r="K59" s="928"/>
      <c r="L59" s="925"/>
    </row>
    <row r="60" spans="1:12" ht="18" customHeight="1">
      <c r="A60" s="887"/>
      <c r="B60" s="1026"/>
      <c r="C60" s="921" t="s">
        <v>904</v>
      </c>
      <c r="D60" s="209" t="s">
        <v>905</v>
      </c>
      <c r="E60" s="273"/>
      <c r="F60" s="273"/>
      <c r="G60" s="273"/>
      <c r="H60" s="273"/>
      <c r="I60" s="273"/>
      <c r="J60" s="336"/>
      <c r="K60" s="928">
        <f>SUM(E60:J62)</f>
        <v>3</v>
      </c>
      <c r="L60" s="925"/>
    </row>
    <row r="61" spans="1:12" ht="24" customHeight="1">
      <c r="A61" s="887"/>
      <c r="B61" s="1026"/>
      <c r="C61" s="921"/>
      <c r="D61" s="197" t="s">
        <v>936</v>
      </c>
      <c r="E61" s="273"/>
      <c r="F61" s="273"/>
      <c r="G61" s="273"/>
      <c r="H61" s="273"/>
      <c r="I61" s="273"/>
      <c r="J61" s="336"/>
      <c r="K61" s="928"/>
      <c r="L61" s="925"/>
    </row>
    <row r="62" spans="1:12" ht="24" customHeight="1">
      <c r="A62" s="887"/>
      <c r="B62" s="1026"/>
      <c r="C62" s="921"/>
      <c r="D62" s="197" t="s">
        <v>1227</v>
      </c>
      <c r="E62" s="273">
        <v>2</v>
      </c>
      <c r="F62" s="273"/>
      <c r="G62" s="273"/>
      <c r="H62" s="273">
        <v>1</v>
      </c>
      <c r="I62" s="273"/>
      <c r="J62" s="336"/>
      <c r="K62" s="928"/>
      <c r="L62" s="925"/>
    </row>
    <row r="63" spans="1:12" ht="24" customHeight="1">
      <c r="A63" s="887"/>
      <c r="B63" s="1026"/>
      <c r="C63" s="921" t="s">
        <v>216</v>
      </c>
      <c r="D63" s="197" t="s">
        <v>529</v>
      </c>
      <c r="E63" s="273"/>
      <c r="F63" s="273"/>
      <c r="G63" s="273"/>
      <c r="H63" s="273"/>
      <c r="I63" s="273"/>
      <c r="J63" s="336"/>
      <c r="K63" s="928">
        <f>SUM(E63:J65)</f>
        <v>0</v>
      </c>
      <c r="L63" s="925"/>
    </row>
    <row r="64" spans="1:12" ht="24" customHeight="1">
      <c r="A64" s="887"/>
      <c r="B64" s="1026"/>
      <c r="C64" s="921"/>
      <c r="D64" s="197" t="s">
        <v>530</v>
      </c>
      <c r="E64" s="273"/>
      <c r="F64" s="273"/>
      <c r="G64" s="273"/>
      <c r="H64" s="273"/>
      <c r="I64" s="273"/>
      <c r="J64" s="336"/>
      <c r="K64" s="928"/>
      <c r="L64" s="925"/>
    </row>
    <row r="65" spans="1:13" ht="24" customHeight="1">
      <c r="A65" s="887"/>
      <c r="B65" s="1026"/>
      <c r="C65" s="921"/>
      <c r="D65" s="197" t="s">
        <v>531</v>
      </c>
      <c r="E65" s="273"/>
      <c r="F65" s="273"/>
      <c r="G65" s="273"/>
      <c r="H65" s="273"/>
      <c r="I65" s="273"/>
      <c r="J65" s="336"/>
      <c r="K65" s="928"/>
      <c r="L65" s="925"/>
    </row>
    <row r="66" spans="1:13" ht="24" customHeight="1">
      <c r="A66" s="887"/>
      <c r="B66" s="1026"/>
      <c r="C66" s="921" t="s">
        <v>235</v>
      </c>
      <c r="D66" s="197" t="s">
        <v>1245</v>
      </c>
      <c r="E66" s="273">
        <v>1</v>
      </c>
      <c r="F66" s="273">
        <v>1</v>
      </c>
      <c r="G66" s="273"/>
      <c r="H66" s="273"/>
      <c r="I66" s="273"/>
      <c r="J66" s="336"/>
      <c r="K66" s="928">
        <f>SUM(E66:J69)</f>
        <v>3</v>
      </c>
      <c r="L66" s="925"/>
    </row>
    <row r="67" spans="1:13" ht="24" customHeight="1">
      <c r="A67" s="887"/>
      <c r="B67" s="1026"/>
      <c r="C67" s="921"/>
      <c r="D67" s="197" t="s">
        <v>1108</v>
      </c>
      <c r="E67" s="273">
        <v>1</v>
      </c>
      <c r="F67" s="273"/>
      <c r="G67" s="273"/>
      <c r="H67" s="273"/>
      <c r="I67" s="273"/>
      <c r="J67" s="336"/>
      <c r="K67" s="928"/>
      <c r="L67" s="925"/>
    </row>
    <row r="68" spans="1:13" ht="24" customHeight="1">
      <c r="A68" s="887"/>
      <c r="B68" s="1026"/>
      <c r="C68" s="921"/>
      <c r="D68" s="197" t="s">
        <v>1074</v>
      </c>
      <c r="E68" s="273"/>
      <c r="F68" s="273"/>
      <c r="G68" s="273"/>
      <c r="H68" s="273"/>
      <c r="I68" s="273"/>
      <c r="J68" s="336"/>
      <c r="K68" s="928"/>
      <c r="L68" s="925"/>
    </row>
    <row r="69" spans="1:13" ht="24" customHeight="1">
      <c r="A69" s="887"/>
      <c r="B69" s="1026"/>
      <c r="C69" s="921"/>
      <c r="D69" s="197" t="s">
        <v>579</v>
      </c>
      <c r="E69" s="273"/>
      <c r="F69" s="273"/>
      <c r="G69" s="273"/>
      <c r="H69" s="273"/>
      <c r="I69" s="273"/>
      <c r="J69" s="336"/>
      <c r="K69" s="928"/>
      <c r="L69" s="925"/>
    </row>
    <row r="70" spans="1:13" ht="24" customHeight="1">
      <c r="A70" s="887"/>
      <c r="B70" s="1026"/>
      <c r="C70" s="921" t="s">
        <v>39</v>
      </c>
      <c r="D70" s="197" t="s">
        <v>580</v>
      </c>
      <c r="E70" s="273"/>
      <c r="F70" s="273"/>
      <c r="G70" s="273"/>
      <c r="H70" s="273"/>
      <c r="I70" s="273"/>
      <c r="J70" s="336"/>
      <c r="K70" s="928">
        <f>SUM(E70:J74)</f>
        <v>0</v>
      </c>
      <c r="L70" s="925"/>
    </row>
    <row r="71" spans="1:13" ht="24" customHeight="1">
      <c r="A71" s="887"/>
      <c r="B71" s="1026"/>
      <c r="C71" s="921"/>
      <c r="D71" s="197" t="s">
        <v>581</v>
      </c>
      <c r="E71" s="273"/>
      <c r="F71" s="273"/>
      <c r="G71" s="273"/>
      <c r="H71" s="273"/>
      <c r="I71" s="273"/>
      <c r="J71" s="336"/>
      <c r="K71" s="928"/>
      <c r="L71" s="925"/>
    </row>
    <row r="72" spans="1:13" ht="24" customHeight="1">
      <c r="A72" s="887"/>
      <c r="B72" s="1026"/>
      <c r="C72" s="921"/>
      <c r="D72" s="197" t="s">
        <v>582</v>
      </c>
      <c r="E72" s="273"/>
      <c r="F72" s="273"/>
      <c r="G72" s="273"/>
      <c r="H72" s="273"/>
      <c r="I72" s="273"/>
      <c r="J72" s="336"/>
      <c r="K72" s="928"/>
      <c r="L72" s="925"/>
    </row>
    <row r="73" spans="1:13" ht="24" customHeight="1">
      <c r="A73" s="887"/>
      <c r="B73" s="1026"/>
      <c r="C73" s="921"/>
      <c r="D73" s="197" t="s">
        <v>967</v>
      </c>
      <c r="E73" s="273"/>
      <c r="F73" s="273"/>
      <c r="G73" s="273"/>
      <c r="H73" s="273"/>
      <c r="I73" s="273"/>
      <c r="J73" s="336"/>
      <c r="K73" s="928"/>
      <c r="L73" s="925"/>
    </row>
    <row r="74" spans="1:13" ht="26.25" customHeight="1">
      <c r="A74" s="887"/>
      <c r="B74" s="1026"/>
      <c r="C74" s="921"/>
      <c r="D74" s="197" t="s">
        <v>903</v>
      </c>
      <c r="E74" s="273"/>
      <c r="F74" s="273"/>
      <c r="G74" s="273"/>
      <c r="H74" s="273"/>
      <c r="I74" s="273"/>
      <c r="J74" s="336"/>
      <c r="K74" s="928"/>
      <c r="L74" s="925"/>
    </row>
    <row r="75" spans="1:13" ht="24" customHeight="1">
      <c r="A75" s="887"/>
      <c r="B75" s="1026"/>
      <c r="C75" s="921" t="s">
        <v>53</v>
      </c>
      <c r="D75" s="197" t="s">
        <v>532</v>
      </c>
      <c r="E75" s="273"/>
      <c r="F75" s="273"/>
      <c r="G75" s="273"/>
      <c r="H75" s="273"/>
      <c r="I75" s="273"/>
      <c r="J75" s="336"/>
      <c r="K75" s="928">
        <f>SUM(E75:J82)</f>
        <v>3</v>
      </c>
      <c r="L75" s="925"/>
      <c r="M75" s="466">
        <f>L27</f>
        <v>16</v>
      </c>
    </row>
    <row r="76" spans="1:13" ht="24" customHeight="1">
      <c r="A76" s="887"/>
      <c r="B76" s="1026"/>
      <c r="C76" s="921"/>
      <c r="D76" s="197" t="s">
        <v>533</v>
      </c>
      <c r="E76" s="273"/>
      <c r="F76" s="273"/>
      <c r="G76" s="273"/>
      <c r="H76" s="273"/>
      <c r="I76" s="273"/>
      <c r="J76" s="336"/>
      <c r="K76" s="928"/>
      <c r="L76" s="925"/>
    </row>
    <row r="77" spans="1:13" ht="24" customHeight="1">
      <c r="A77" s="887"/>
      <c r="B77" s="1026"/>
      <c r="C77" s="921"/>
      <c r="D77" s="197" t="s">
        <v>534</v>
      </c>
      <c r="E77" s="273"/>
      <c r="F77" s="273"/>
      <c r="G77" s="273"/>
      <c r="H77" s="273"/>
      <c r="I77" s="273"/>
      <c r="J77" s="336"/>
      <c r="K77" s="928"/>
      <c r="L77" s="925"/>
    </row>
    <row r="78" spans="1:13" ht="24" customHeight="1">
      <c r="A78" s="887"/>
      <c r="B78" s="1026"/>
      <c r="C78" s="921"/>
      <c r="D78" s="197" t="s">
        <v>906</v>
      </c>
      <c r="E78" s="273">
        <v>1</v>
      </c>
      <c r="F78" s="273"/>
      <c r="G78" s="273"/>
      <c r="H78" s="273"/>
      <c r="I78" s="273"/>
      <c r="J78" s="336"/>
      <c r="K78" s="928"/>
      <c r="L78" s="925"/>
    </row>
    <row r="79" spans="1:13" ht="24" customHeight="1">
      <c r="A79" s="887"/>
      <c r="B79" s="1026"/>
      <c r="C79" s="921"/>
      <c r="D79" s="197" t="s">
        <v>907</v>
      </c>
      <c r="E79" s="273"/>
      <c r="F79" s="273"/>
      <c r="G79" s="273"/>
      <c r="H79" s="273"/>
      <c r="I79" s="273"/>
      <c r="J79" s="336"/>
      <c r="K79" s="928"/>
      <c r="L79" s="925"/>
    </row>
    <row r="80" spans="1:13" ht="24" customHeight="1">
      <c r="A80" s="887"/>
      <c r="B80" s="1026"/>
      <c r="C80" s="921"/>
      <c r="D80" s="197" t="s">
        <v>927</v>
      </c>
      <c r="E80" s="273"/>
      <c r="F80" s="273"/>
      <c r="G80" s="273"/>
      <c r="H80" s="273"/>
      <c r="I80" s="273"/>
      <c r="J80" s="336"/>
      <c r="K80" s="928"/>
      <c r="L80" s="925"/>
    </row>
    <row r="81" spans="1:12" ht="24" customHeight="1">
      <c r="A81" s="887"/>
      <c r="B81" s="1026"/>
      <c r="C81" s="921"/>
      <c r="D81" s="197" t="s">
        <v>535</v>
      </c>
      <c r="E81" s="273"/>
      <c r="F81" s="273"/>
      <c r="G81" s="273"/>
      <c r="H81" s="273"/>
      <c r="I81" s="273"/>
      <c r="J81" s="336"/>
      <c r="K81" s="928"/>
      <c r="L81" s="926"/>
    </row>
    <row r="82" spans="1:12" ht="24" customHeight="1">
      <c r="A82" s="887"/>
      <c r="B82" s="601"/>
      <c r="C82" s="921"/>
      <c r="D82" s="197" t="s">
        <v>965</v>
      </c>
      <c r="E82" s="273">
        <v>2</v>
      </c>
      <c r="F82" s="273"/>
      <c r="G82" s="273"/>
      <c r="H82" s="273"/>
      <c r="I82" s="273"/>
      <c r="J82" s="336"/>
      <c r="K82" s="928"/>
      <c r="L82" s="600"/>
    </row>
    <row r="83" spans="1:12" ht="24" customHeight="1">
      <c r="A83" s="887"/>
      <c r="B83" s="1070" t="s">
        <v>144</v>
      </c>
      <c r="C83" s="919" t="s">
        <v>272</v>
      </c>
      <c r="D83" s="164" t="s">
        <v>536</v>
      </c>
      <c r="E83" s="275">
        <v>3</v>
      </c>
      <c r="F83" s="275">
        <v>4</v>
      </c>
      <c r="G83" s="275"/>
      <c r="H83" s="275">
        <v>2</v>
      </c>
      <c r="I83" s="275">
        <v>1</v>
      </c>
      <c r="J83" s="338"/>
      <c r="K83" s="929">
        <f>SUM(E83:J85)</f>
        <v>16</v>
      </c>
      <c r="L83" s="971">
        <f>SUM(K83:K122)</f>
        <v>27</v>
      </c>
    </row>
    <row r="84" spans="1:12" ht="24" customHeight="1">
      <c r="A84" s="887"/>
      <c r="B84" s="1070"/>
      <c r="C84" s="919"/>
      <c r="D84" s="164" t="s">
        <v>1151</v>
      </c>
      <c r="E84" s="275"/>
      <c r="F84" s="275"/>
      <c r="G84" s="275"/>
      <c r="H84" s="275"/>
      <c r="I84" s="275"/>
      <c r="J84" s="338"/>
      <c r="K84" s="929"/>
      <c r="L84" s="972"/>
    </row>
    <row r="85" spans="1:12" ht="24" customHeight="1">
      <c r="A85" s="887"/>
      <c r="B85" s="1070"/>
      <c r="C85" s="919"/>
      <c r="D85" s="164" t="s">
        <v>537</v>
      </c>
      <c r="E85" s="275">
        <v>4</v>
      </c>
      <c r="F85" s="275">
        <v>1</v>
      </c>
      <c r="G85" s="275"/>
      <c r="H85" s="275">
        <v>1</v>
      </c>
      <c r="I85" s="275"/>
      <c r="J85" s="338"/>
      <c r="K85" s="929"/>
      <c r="L85" s="972"/>
    </row>
    <row r="86" spans="1:12" ht="24" customHeight="1">
      <c r="A86" s="887"/>
      <c r="B86" s="1070"/>
      <c r="C86" s="919"/>
      <c r="D86" s="164" t="s">
        <v>937</v>
      </c>
      <c r="E86" s="275"/>
      <c r="F86" s="275"/>
      <c r="G86" s="275"/>
      <c r="H86" s="275"/>
      <c r="I86" s="275"/>
      <c r="J86" s="338"/>
      <c r="K86" s="929">
        <f>SUM(E88:J96)</f>
        <v>2</v>
      </c>
      <c r="L86" s="972"/>
    </row>
    <row r="87" spans="1:12" ht="24" customHeight="1">
      <c r="A87" s="887"/>
      <c r="B87" s="1070"/>
      <c r="C87" s="919" t="s">
        <v>71</v>
      </c>
      <c r="D87" s="164" t="s">
        <v>1231</v>
      </c>
      <c r="E87" s="275"/>
      <c r="F87" s="275"/>
      <c r="G87" s="275"/>
      <c r="H87" s="275"/>
      <c r="I87" s="275"/>
      <c r="J87" s="338"/>
      <c r="K87" s="929"/>
      <c r="L87" s="972"/>
    </row>
    <row r="88" spans="1:12" ht="24" customHeight="1">
      <c r="A88" s="887"/>
      <c r="B88" s="1070"/>
      <c r="C88" s="919"/>
      <c r="D88" s="164" t="s">
        <v>538</v>
      </c>
      <c r="E88" s="275"/>
      <c r="F88" s="275"/>
      <c r="G88" s="275"/>
      <c r="H88" s="275"/>
      <c r="I88" s="275"/>
      <c r="J88" s="338"/>
      <c r="K88" s="929"/>
      <c r="L88" s="972"/>
    </row>
    <row r="89" spans="1:12" ht="24" customHeight="1">
      <c r="A89" s="887"/>
      <c r="B89" s="1070"/>
      <c r="C89" s="919"/>
      <c r="D89" s="164" t="s">
        <v>539</v>
      </c>
      <c r="E89" s="275"/>
      <c r="F89" s="275"/>
      <c r="G89" s="275"/>
      <c r="H89" s="275"/>
      <c r="I89" s="275"/>
      <c r="J89" s="338"/>
      <c r="K89" s="929"/>
      <c r="L89" s="972"/>
    </row>
    <row r="90" spans="1:12" ht="24" customHeight="1">
      <c r="A90" s="887"/>
      <c r="B90" s="1070"/>
      <c r="C90" s="919"/>
      <c r="D90" s="164" t="s">
        <v>874</v>
      </c>
      <c r="E90" s="275"/>
      <c r="F90" s="275"/>
      <c r="G90" s="275"/>
      <c r="H90" s="275"/>
      <c r="I90" s="275"/>
      <c r="J90" s="338"/>
      <c r="K90" s="929"/>
      <c r="L90" s="972"/>
    </row>
    <row r="91" spans="1:12" ht="24" customHeight="1">
      <c r="A91" s="887"/>
      <c r="B91" s="1070"/>
      <c r="C91" s="919"/>
      <c r="D91" s="164" t="s">
        <v>540</v>
      </c>
      <c r="E91" s="275"/>
      <c r="F91" s="275"/>
      <c r="G91" s="275"/>
      <c r="H91" s="275"/>
      <c r="I91" s="275"/>
      <c r="J91" s="338"/>
      <c r="K91" s="929"/>
      <c r="L91" s="972"/>
    </row>
    <row r="92" spans="1:12" ht="24" customHeight="1">
      <c r="A92" s="887"/>
      <c r="B92" s="1070"/>
      <c r="C92" s="919"/>
      <c r="D92" s="164" t="s">
        <v>541</v>
      </c>
      <c r="E92" s="275"/>
      <c r="F92" s="275"/>
      <c r="G92" s="275"/>
      <c r="H92" s="275"/>
      <c r="I92" s="275"/>
      <c r="J92" s="338"/>
      <c r="K92" s="929"/>
      <c r="L92" s="972"/>
    </row>
    <row r="93" spans="1:12" ht="24" customHeight="1">
      <c r="A93" s="887"/>
      <c r="B93" s="1070"/>
      <c r="C93" s="919"/>
      <c r="D93" s="164" t="s">
        <v>542</v>
      </c>
      <c r="E93" s="275"/>
      <c r="F93" s="275"/>
      <c r="G93" s="275"/>
      <c r="H93" s="275"/>
      <c r="I93" s="275"/>
      <c r="J93" s="338"/>
      <c r="K93" s="929"/>
      <c r="L93" s="972"/>
    </row>
    <row r="94" spans="1:12" ht="24" customHeight="1">
      <c r="A94" s="887"/>
      <c r="B94" s="1070"/>
      <c r="C94" s="919"/>
      <c r="D94" s="164" t="s">
        <v>1286</v>
      </c>
      <c r="E94" s="275">
        <v>1</v>
      </c>
      <c r="F94" s="275">
        <v>1</v>
      </c>
      <c r="G94" s="275"/>
      <c r="H94" s="275"/>
      <c r="I94" s="275"/>
      <c r="J94" s="338"/>
      <c r="K94" s="929"/>
      <c r="L94" s="972"/>
    </row>
    <row r="95" spans="1:12" ht="24" customHeight="1">
      <c r="A95" s="887"/>
      <c r="B95" s="1070"/>
      <c r="C95" s="919"/>
      <c r="D95" s="164" t="s">
        <v>1242</v>
      </c>
      <c r="E95" s="275"/>
      <c r="F95" s="275"/>
      <c r="G95" s="275"/>
      <c r="H95" s="275"/>
      <c r="I95" s="275"/>
      <c r="J95" s="338"/>
      <c r="K95" s="929"/>
      <c r="L95" s="972"/>
    </row>
    <row r="96" spans="1:12" ht="24" customHeight="1">
      <c r="A96" s="887"/>
      <c r="B96" s="1070"/>
      <c r="C96" s="919"/>
      <c r="D96" s="164" t="s">
        <v>945</v>
      </c>
      <c r="E96" s="275"/>
      <c r="F96" s="275"/>
      <c r="G96" s="275"/>
      <c r="H96" s="275"/>
      <c r="I96" s="275"/>
      <c r="J96" s="338"/>
      <c r="K96" s="929"/>
      <c r="L96" s="972"/>
    </row>
    <row r="97" spans="1:12" ht="24" customHeight="1">
      <c r="A97" s="887"/>
      <c r="B97" s="1070"/>
      <c r="C97" s="1065" t="s">
        <v>72</v>
      </c>
      <c r="D97" s="164" t="s">
        <v>543</v>
      </c>
      <c r="E97" s="275"/>
      <c r="F97" s="275"/>
      <c r="G97" s="275"/>
      <c r="H97" s="275"/>
      <c r="I97" s="275"/>
      <c r="J97" s="338"/>
      <c r="K97" s="929">
        <f>SUM(E97:J119)</f>
        <v>8</v>
      </c>
      <c r="L97" s="972"/>
    </row>
    <row r="98" spans="1:12" ht="24" customHeight="1">
      <c r="A98" s="887"/>
      <c r="B98" s="1070"/>
      <c r="C98" s="1065"/>
      <c r="D98" s="164" t="s">
        <v>544</v>
      </c>
      <c r="E98" s="275"/>
      <c r="F98" s="275"/>
      <c r="G98" s="275"/>
      <c r="H98" s="275"/>
      <c r="I98" s="275"/>
      <c r="J98" s="338"/>
      <c r="K98" s="929"/>
      <c r="L98" s="972"/>
    </row>
    <row r="99" spans="1:12" ht="24" customHeight="1">
      <c r="A99" s="887"/>
      <c r="B99" s="1070"/>
      <c r="C99" s="1065"/>
      <c r="D99" s="164" t="s">
        <v>545</v>
      </c>
      <c r="E99" s="275"/>
      <c r="F99" s="275"/>
      <c r="G99" s="275"/>
      <c r="H99" s="275"/>
      <c r="I99" s="275"/>
      <c r="J99" s="338"/>
      <c r="K99" s="929"/>
      <c r="L99" s="972"/>
    </row>
    <row r="100" spans="1:12" ht="24" customHeight="1">
      <c r="A100" s="887"/>
      <c r="B100" s="1070"/>
      <c r="C100" s="1065"/>
      <c r="D100" s="164" t="s">
        <v>546</v>
      </c>
      <c r="E100" s="275"/>
      <c r="F100" s="275"/>
      <c r="G100" s="275"/>
      <c r="H100" s="275"/>
      <c r="I100" s="275"/>
      <c r="J100" s="338"/>
      <c r="K100" s="929"/>
      <c r="L100" s="972"/>
    </row>
    <row r="101" spans="1:12" ht="24" customHeight="1">
      <c r="A101" s="887"/>
      <c r="B101" s="1070"/>
      <c r="C101" s="1065"/>
      <c r="D101" s="164" t="s">
        <v>547</v>
      </c>
      <c r="E101" s="275"/>
      <c r="F101" s="275"/>
      <c r="G101" s="275"/>
      <c r="H101" s="275"/>
      <c r="I101" s="275"/>
      <c r="J101" s="338"/>
      <c r="K101" s="929"/>
      <c r="L101" s="972"/>
    </row>
    <row r="102" spans="1:12" ht="24" customHeight="1">
      <c r="A102" s="887"/>
      <c r="B102" s="1070"/>
      <c r="C102" s="1065"/>
      <c r="D102" s="164" t="s">
        <v>548</v>
      </c>
      <c r="E102" s="275"/>
      <c r="F102" s="275"/>
      <c r="G102" s="275"/>
      <c r="H102" s="275"/>
      <c r="I102" s="275"/>
      <c r="J102" s="338"/>
      <c r="K102" s="929"/>
      <c r="L102" s="972"/>
    </row>
    <row r="103" spans="1:12" ht="24" customHeight="1">
      <c r="A103" s="887"/>
      <c r="B103" s="1070"/>
      <c r="C103" s="1065"/>
      <c r="D103" s="164" t="s">
        <v>1172</v>
      </c>
      <c r="E103" s="275"/>
      <c r="F103" s="275"/>
      <c r="G103" s="275"/>
      <c r="H103" s="275"/>
      <c r="I103" s="275"/>
      <c r="J103" s="338"/>
      <c r="K103" s="929"/>
      <c r="L103" s="972"/>
    </row>
    <row r="104" spans="1:12" ht="24" customHeight="1">
      <c r="A104" s="887"/>
      <c r="B104" s="1070"/>
      <c r="C104" s="1065"/>
      <c r="D104" s="164" t="s">
        <v>949</v>
      </c>
      <c r="E104" s="275"/>
      <c r="F104" s="275"/>
      <c r="G104" s="275"/>
      <c r="H104" s="275"/>
      <c r="I104" s="275"/>
      <c r="J104" s="338"/>
      <c r="K104" s="929"/>
      <c r="L104" s="972"/>
    </row>
    <row r="105" spans="1:12" ht="24" customHeight="1">
      <c r="A105" s="887"/>
      <c r="B105" s="1070"/>
      <c r="C105" s="1065"/>
      <c r="D105" s="164" t="s">
        <v>549</v>
      </c>
      <c r="E105" s="275"/>
      <c r="F105" s="275"/>
      <c r="G105" s="275"/>
      <c r="H105" s="275"/>
      <c r="I105" s="275"/>
      <c r="J105" s="338"/>
      <c r="K105" s="929"/>
      <c r="L105" s="972"/>
    </row>
    <row r="106" spans="1:12" ht="24" customHeight="1">
      <c r="A106" s="887"/>
      <c r="B106" s="1070"/>
      <c r="C106" s="1065"/>
      <c r="D106" s="164" t="s">
        <v>550</v>
      </c>
      <c r="E106" s="275"/>
      <c r="F106" s="275"/>
      <c r="G106" s="275"/>
      <c r="H106" s="275"/>
      <c r="I106" s="275"/>
      <c r="J106" s="338"/>
      <c r="K106" s="929"/>
      <c r="L106" s="972"/>
    </row>
    <row r="107" spans="1:12" ht="24" customHeight="1">
      <c r="A107" s="887"/>
      <c r="B107" s="1070"/>
      <c r="C107" s="1065"/>
      <c r="D107" s="164" t="s">
        <v>551</v>
      </c>
      <c r="E107" s="275"/>
      <c r="F107" s="275"/>
      <c r="G107" s="275"/>
      <c r="H107" s="275"/>
      <c r="I107" s="275"/>
      <c r="J107" s="338"/>
      <c r="K107" s="929"/>
      <c r="L107" s="972"/>
    </row>
    <row r="108" spans="1:12" ht="24" customHeight="1">
      <c r="A108" s="887"/>
      <c r="B108" s="1070"/>
      <c r="C108" s="1065"/>
      <c r="D108" s="164" t="s">
        <v>552</v>
      </c>
      <c r="E108" s="275">
        <v>1</v>
      </c>
      <c r="F108" s="275">
        <v>1</v>
      </c>
      <c r="G108" s="275"/>
      <c r="H108" s="275"/>
      <c r="I108" s="275"/>
      <c r="J108" s="338"/>
      <c r="K108" s="929"/>
      <c r="L108" s="972"/>
    </row>
    <row r="109" spans="1:12" ht="24" customHeight="1">
      <c r="A109" s="887"/>
      <c r="B109" s="1070"/>
      <c r="C109" s="1065"/>
      <c r="D109" s="164" t="s">
        <v>926</v>
      </c>
      <c r="E109" s="275"/>
      <c r="F109" s="275"/>
      <c r="G109" s="275"/>
      <c r="H109" s="275"/>
      <c r="I109" s="275"/>
      <c r="J109" s="338"/>
      <c r="K109" s="929"/>
      <c r="L109" s="972"/>
    </row>
    <row r="110" spans="1:12" ht="24" customHeight="1">
      <c r="A110" s="887"/>
      <c r="B110" s="1070"/>
      <c r="C110" s="1065"/>
      <c r="D110" s="164" t="s">
        <v>553</v>
      </c>
      <c r="E110" s="275"/>
      <c r="F110" s="275"/>
      <c r="G110" s="275"/>
      <c r="H110" s="275"/>
      <c r="I110" s="275"/>
      <c r="J110" s="338"/>
      <c r="K110" s="929"/>
      <c r="L110" s="972"/>
    </row>
    <row r="111" spans="1:12" ht="24" customHeight="1">
      <c r="A111" s="887"/>
      <c r="B111" s="1070"/>
      <c r="C111" s="1065"/>
      <c r="D111" s="164" t="s">
        <v>554</v>
      </c>
      <c r="E111" s="275"/>
      <c r="F111" s="275"/>
      <c r="G111" s="275"/>
      <c r="H111" s="275"/>
      <c r="I111" s="275"/>
      <c r="J111" s="338"/>
      <c r="K111" s="929"/>
      <c r="L111" s="972"/>
    </row>
    <row r="112" spans="1:12" ht="24" customHeight="1">
      <c r="A112" s="887"/>
      <c r="B112" s="1070"/>
      <c r="C112" s="1065"/>
      <c r="D112" s="164" t="s">
        <v>555</v>
      </c>
      <c r="E112" s="275"/>
      <c r="F112" s="275"/>
      <c r="G112" s="275"/>
      <c r="H112" s="275"/>
      <c r="I112" s="275"/>
      <c r="J112" s="338"/>
      <c r="K112" s="929"/>
      <c r="L112" s="972"/>
    </row>
    <row r="113" spans="1:54" ht="24" customHeight="1">
      <c r="A113" s="887"/>
      <c r="B113" s="1070"/>
      <c r="C113" s="1065"/>
      <c r="D113" s="164" t="s">
        <v>556</v>
      </c>
      <c r="E113" s="275"/>
      <c r="F113" s="275"/>
      <c r="G113" s="275"/>
      <c r="H113" s="275"/>
      <c r="I113" s="275"/>
      <c r="J113" s="338"/>
      <c r="K113" s="929"/>
      <c r="L113" s="972"/>
    </row>
    <row r="114" spans="1:54" ht="24" customHeight="1">
      <c r="A114" s="887"/>
      <c r="B114" s="1070"/>
      <c r="C114" s="1065"/>
      <c r="D114" s="164" t="s">
        <v>1205</v>
      </c>
      <c r="E114" s="275"/>
      <c r="F114" s="275"/>
      <c r="G114" s="275"/>
      <c r="H114" s="275"/>
      <c r="I114" s="275"/>
      <c r="J114" s="338"/>
      <c r="K114" s="929"/>
      <c r="L114" s="972"/>
    </row>
    <row r="115" spans="1:54" ht="24" customHeight="1">
      <c r="A115" s="887"/>
      <c r="B115" s="1070"/>
      <c r="C115" s="1065"/>
      <c r="D115" s="164" t="s">
        <v>557</v>
      </c>
      <c r="E115" s="275"/>
      <c r="F115" s="275"/>
      <c r="G115" s="275"/>
      <c r="H115" s="275"/>
      <c r="I115" s="275"/>
      <c r="J115" s="338"/>
      <c r="K115" s="929"/>
      <c r="L115" s="972"/>
    </row>
    <row r="116" spans="1:54" ht="24" customHeight="1">
      <c r="A116" s="887"/>
      <c r="B116" s="1070"/>
      <c r="C116" s="1065"/>
      <c r="D116" s="164" t="s">
        <v>946</v>
      </c>
      <c r="E116" s="275"/>
      <c r="F116" s="275"/>
      <c r="G116" s="275"/>
      <c r="H116" s="275"/>
      <c r="I116" s="275"/>
      <c r="J116" s="338"/>
      <c r="K116" s="929"/>
      <c r="L116" s="972"/>
    </row>
    <row r="117" spans="1:54" ht="24" customHeight="1">
      <c r="A117" s="887"/>
      <c r="B117" s="1070"/>
      <c r="C117" s="1065"/>
      <c r="D117" s="164" t="s">
        <v>938</v>
      </c>
      <c r="E117" s="275">
        <v>1</v>
      </c>
      <c r="F117" s="275">
        <v>1</v>
      </c>
      <c r="G117" s="275"/>
      <c r="H117" s="275"/>
      <c r="I117" s="275"/>
      <c r="J117" s="338"/>
      <c r="K117" s="929"/>
      <c r="L117" s="972"/>
    </row>
    <row r="118" spans="1:54" ht="24" customHeight="1">
      <c r="A118" s="887"/>
      <c r="B118" s="1070"/>
      <c r="C118" s="1065"/>
      <c r="D118" s="164" t="s">
        <v>908</v>
      </c>
      <c r="E118" s="275">
        <v>4</v>
      </c>
      <c r="F118" s="275"/>
      <c r="G118" s="275"/>
      <c r="H118" s="275"/>
      <c r="I118" s="275"/>
      <c r="J118" s="338"/>
      <c r="K118" s="929"/>
      <c r="L118" s="972"/>
    </row>
    <row r="119" spans="1:54" ht="24" customHeight="1">
      <c r="A119" s="887"/>
      <c r="B119" s="1070"/>
      <c r="C119" s="1065"/>
      <c r="D119" s="164" t="s">
        <v>1064</v>
      </c>
      <c r="E119" s="275"/>
      <c r="F119" s="275"/>
      <c r="G119" s="275"/>
      <c r="H119" s="275"/>
      <c r="I119" s="275"/>
      <c r="J119" s="338"/>
      <c r="K119" s="641"/>
      <c r="L119" s="972"/>
    </row>
    <row r="120" spans="1:54" ht="24" customHeight="1">
      <c r="A120" s="887"/>
      <c r="B120" s="1070"/>
      <c r="C120" s="919" t="s">
        <v>79</v>
      </c>
      <c r="D120" s="164" t="s">
        <v>558</v>
      </c>
      <c r="E120" s="275"/>
      <c r="F120" s="275"/>
      <c r="G120" s="275"/>
      <c r="H120" s="275"/>
      <c r="I120" s="275"/>
      <c r="J120" s="338"/>
      <c r="K120" s="929">
        <f>SUM(E120:J122)</f>
        <v>1</v>
      </c>
      <c r="L120" s="972"/>
    </row>
    <row r="121" spans="1:54" ht="24" customHeight="1">
      <c r="A121" s="887"/>
      <c r="B121" s="1070"/>
      <c r="C121" s="919"/>
      <c r="D121" s="164" t="s">
        <v>559</v>
      </c>
      <c r="E121" s="275"/>
      <c r="F121" s="275"/>
      <c r="G121" s="275"/>
      <c r="H121" s="275"/>
      <c r="I121" s="275"/>
      <c r="J121" s="338"/>
      <c r="K121" s="929"/>
      <c r="L121" s="972"/>
    </row>
    <row r="122" spans="1:54" ht="24" customHeight="1">
      <c r="A122" s="887"/>
      <c r="B122" s="1071"/>
      <c r="C122" s="982"/>
      <c r="D122" s="199" t="s">
        <v>560</v>
      </c>
      <c r="E122" s="276"/>
      <c r="F122" s="276">
        <v>1</v>
      </c>
      <c r="G122" s="276"/>
      <c r="H122" s="276"/>
      <c r="I122" s="276"/>
      <c r="J122" s="339"/>
      <c r="K122" s="1068"/>
      <c r="L122" s="973"/>
    </row>
    <row r="123" spans="1:54" s="61" customFormat="1" ht="44.25" customHeight="1">
      <c r="A123" s="1069"/>
      <c r="B123" s="1021"/>
      <c r="C123" s="1021"/>
      <c r="D123" s="157"/>
      <c r="E123" s="70">
        <f t="shared" ref="E123:J123" si="0">SUM(E2:E122)</f>
        <v>27</v>
      </c>
      <c r="F123" s="685">
        <f t="shared" si="0"/>
        <v>14</v>
      </c>
      <c r="G123" s="685">
        <f t="shared" si="0"/>
        <v>3</v>
      </c>
      <c r="H123" s="685">
        <f t="shared" si="0"/>
        <v>4</v>
      </c>
      <c r="I123" s="685">
        <f t="shared" si="0"/>
        <v>1</v>
      </c>
      <c r="J123" s="369">
        <f t="shared" si="0"/>
        <v>0</v>
      </c>
      <c r="K123" s="70"/>
      <c r="L123" s="66">
        <f>SUM(E123:J123)</f>
        <v>49</v>
      </c>
      <c r="M123" s="467"/>
      <c r="N123" s="464"/>
      <c r="O123" s="464"/>
      <c r="P123" s="464"/>
      <c r="Q123" s="464"/>
      <c r="R123" s="464"/>
      <c r="S123" s="464"/>
      <c r="T123" s="464"/>
      <c r="U123" s="464"/>
      <c r="V123" s="464"/>
      <c r="W123" s="464"/>
      <c r="X123" s="464"/>
      <c r="Y123" s="464"/>
      <c r="Z123" s="464"/>
      <c r="AA123" s="464"/>
      <c r="AB123" s="464"/>
      <c r="AC123" s="464"/>
      <c r="AD123" s="464"/>
      <c r="AE123" s="464"/>
      <c r="AF123" s="464"/>
      <c r="AG123" s="464"/>
      <c r="AH123" s="464"/>
      <c r="AI123" s="464"/>
      <c r="AJ123" s="464"/>
      <c r="AK123" s="464"/>
      <c r="AL123" s="464"/>
      <c r="AM123" s="464"/>
      <c r="AN123" s="464"/>
      <c r="AO123" s="464"/>
      <c r="AP123" s="464"/>
      <c r="AQ123" s="464"/>
      <c r="AR123" s="464"/>
      <c r="AS123" s="464"/>
      <c r="AT123" s="464"/>
      <c r="AU123" s="464"/>
      <c r="AV123" s="464"/>
      <c r="AW123" s="464"/>
      <c r="AX123" s="464"/>
      <c r="AY123" s="464"/>
      <c r="AZ123" s="464"/>
      <c r="BA123" s="464"/>
      <c r="BB123" s="464"/>
    </row>
    <row r="124" spans="1:54" s="463" customFormat="1" ht="24" customHeight="1">
      <c r="A124" s="472"/>
      <c r="B124" s="473"/>
      <c r="C124" s="474"/>
      <c r="D124" s="473"/>
      <c r="E124" s="788"/>
      <c r="F124" s="790"/>
      <c r="G124" s="789"/>
      <c r="H124" s="786"/>
      <c r="I124" s="788"/>
      <c r="J124" s="787"/>
      <c r="L124" s="475"/>
      <c r="M124" s="468"/>
    </row>
    <row r="125" spans="1:54" s="463" customFormat="1" ht="24" customHeight="1">
      <c r="A125" s="472"/>
      <c r="B125" s="473"/>
      <c r="C125" s="474"/>
      <c r="D125" s="473"/>
      <c r="L125" s="475"/>
      <c r="M125" s="468"/>
    </row>
    <row r="126" spans="1:54" s="463" customFormat="1" ht="24" customHeight="1">
      <c r="A126" s="472"/>
      <c r="B126" s="473"/>
      <c r="C126" s="474"/>
      <c r="D126" s="473"/>
      <c r="L126" s="475"/>
      <c r="M126" s="468"/>
    </row>
    <row r="127" spans="1:54" s="463" customFormat="1" ht="24" customHeight="1">
      <c r="A127" s="472"/>
      <c r="B127" s="473"/>
      <c r="C127" s="474"/>
      <c r="D127" s="473"/>
      <c r="L127" s="475"/>
      <c r="M127" s="468"/>
    </row>
    <row r="128" spans="1:54" s="463" customFormat="1" ht="24" customHeight="1">
      <c r="A128" s="472"/>
      <c r="B128" s="473"/>
      <c r="C128" s="474"/>
      <c r="D128" s="473"/>
      <c r="L128" s="475"/>
      <c r="M128" s="468"/>
    </row>
    <row r="129" spans="1:13" s="463" customFormat="1" ht="24" customHeight="1">
      <c r="A129" s="472"/>
      <c r="B129" s="473"/>
      <c r="C129" s="474"/>
      <c r="D129" s="473"/>
      <c r="L129" s="475"/>
      <c r="M129" s="468"/>
    </row>
    <row r="130" spans="1:13" s="463" customFormat="1" ht="24" customHeight="1">
      <c r="A130" s="472"/>
      <c r="B130" s="473"/>
      <c r="C130" s="474"/>
      <c r="D130" s="473"/>
      <c r="L130" s="475"/>
      <c r="M130" s="468"/>
    </row>
    <row r="131" spans="1:13" s="463" customFormat="1" ht="24" customHeight="1">
      <c r="A131" s="472"/>
      <c r="B131" s="473"/>
      <c r="C131" s="474"/>
      <c r="D131" s="473"/>
      <c r="L131" s="475"/>
      <c r="M131" s="468"/>
    </row>
    <row r="132" spans="1:13" s="463" customFormat="1" ht="45.75" customHeight="1">
      <c r="A132" s="472"/>
      <c r="B132" s="473"/>
      <c r="C132" s="474"/>
      <c r="D132" s="473"/>
      <c r="L132" s="475"/>
      <c r="M132" s="468"/>
    </row>
    <row r="133" spans="1:13" s="463" customFormat="1" ht="24" customHeight="1">
      <c r="A133" s="472"/>
      <c r="B133" s="473"/>
      <c r="C133" s="474"/>
      <c r="D133" s="473"/>
      <c r="L133" s="475"/>
      <c r="M133" s="468"/>
    </row>
    <row r="134" spans="1:13" s="463" customFormat="1" ht="24" customHeight="1">
      <c r="A134" s="472"/>
      <c r="B134" s="473"/>
      <c r="C134" s="474"/>
      <c r="D134" s="473"/>
      <c r="L134" s="475"/>
      <c r="M134" s="468"/>
    </row>
    <row r="135" spans="1:13" s="463" customFormat="1" ht="24" customHeight="1">
      <c r="A135" s="472"/>
      <c r="B135" s="473"/>
      <c r="C135" s="474"/>
      <c r="D135" s="473"/>
      <c r="L135" s="475"/>
      <c r="M135" s="468"/>
    </row>
    <row r="136" spans="1:13" s="463" customFormat="1" ht="24" customHeight="1">
      <c r="A136" s="472"/>
      <c r="B136" s="473"/>
      <c r="C136" s="474"/>
      <c r="D136" s="473"/>
      <c r="L136" s="475"/>
      <c r="M136" s="468"/>
    </row>
    <row r="137" spans="1:13" s="463" customFormat="1" ht="24" customHeight="1">
      <c r="A137" s="472"/>
      <c r="B137" s="473"/>
      <c r="C137" s="474"/>
      <c r="D137" s="473"/>
      <c r="L137" s="475"/>
      <c r="M137" s="468"/>
    </row>
    <row r="138" spans="1:13" s="463" customFormat="1" ht="24" customHeight="1">
      <c r="A138" s="472"/>
      <c r="B138" s="473"/>
      <c r="C138" s="474"/>
      <c r="D138" s="473"/>
      <c r="L138" s="475"/>
      <c r="M138" s="468"/>
    </row>
    <row r="139" spans="1:13" s="463" customFormat="1" ht="24" customHeight="1">
      <c r="A139" s="472"/>
      <c r="B139" s="473"/>
      <c r="C139" s="474"/>
      <c r="D139" s="473"/>
      <c r="L139" s="475"/>
      <c r="M139" s="468"/>
    </row>
    <row r="140" spans="1:13" s="463" customFormat="1" ht="24" customHeight="1">
      <c r="A140" s="472"/>
      <c r="B140" s="473"/>
      <c r="C140" s="474"/>
      <c r="D140" s="473"/>
      <c r="L140" s="475"/>
      <c r="M140" s="468"/>
    </row>
    <row r="141" spans="1:13" s="463" customFormat="1" ht="24" customHeight="1">
      <c r="A141" s="472"/>
      <c r="B141" s="473"/>
      <c r="C141" s="474"/>
      <c r="D141" s="473"/>
      <c r="L141" s="475"/>
      <c r="M141" s="468"/>
    </row>
    <row r="142" spans="1:13" s="463" customFormat="1" ht="24" customHeight="1">
      <c r="A142" s="472"/>
      <c r="B142" s="473"/>
      <c r="C142" s="474"/>
      <c r="D142" s="473"/>
      <c r="L142" s="475"/>
      <c r="M142" s="468"/>
    </row>
    <row r="143" spans="1:13" s="463" customFormat="1" ht="24" customHeight="1">
      <c r="A143" s="472"/>
      <c r="B143" s="473"/>
      <c r="C143" s="474"/>
      <c r="D143" s="473"/>
      <c r="L143" s="475"/>
      <c r="M143" s="468"/>
    </row>
    <row r="144" spans="1:13" s="463" customFormat="1" ht="24" customHeight="1">
      <c r="A144" s="472"/>
      <c r="B144" s="473"/>
      <c r="C144" s="474"/>
      <c r="D144" s="473"/>
      <c r="L144" s="475"/>
      <c r="M144" s="468"/>
    </row>
    <row r="145" spans="1:13" s="463" customFormat="1" ht="24" customHeight="1">
      <c r="A145" s="472"/>
      <c r="B145" s="473"/>
      <c r="C145" s="474"/>
      <c r="D145" s="473"/>
      <c r="L145" s="475"/>
      <c r="M145" s="468"/>
    </row>
    <row r="146" spans="1:13" s="463" customFormat="1" ht="24" customHeight="1">
      <c r="A146" s="472"/>
      <c r="B146" s="473"/>
      <c r="C146" s="474"/>
      <c r="D146" s="473"/>
      <c r="L146" s="475"/>
      <c r="M146" s="468"/>
    </row>
    <row r="147" spans="1:13" s="463" customFormat="1" ht="24" customHeight="1">
      <c r="A147" s="472"/>
      <c r="B147" s="473"/>
      <c r="C147" s="474"/>
      <c r="D147" s="473"/>
      <c r="L147" s="475"/>
      <c r="M147" s="468"/>
    </row>
    <row r="148" spans="1:13" s="463" customFormat="1" ht="24" customHeight="1">
      <c r="A148" s="472"/>
      <c r="B148" s="473"/>
      <c r="C148" s="474"/>
      <c r="D148" s="473"/>
      <c r="L148" s="475"/>
      <c r="M148" s="468"/>
    </row>
    <row r="149" spans="1:13" s="463" customFormat="1" ht="24" customHeight="1">
      <c r="A149" s="472"/>
      <c r="B149" s="473"/>
      <c r="C149" s="474"/>
      <c r="D149" s="473"/>
      <c r="L149" s="475"/>
      <c r="M149" s="468"/>
    </row>
    <row r="150" spans="1:13" s="463" customFormat="1" ht="24" customHeight="1">
      <c r="A150" s="472"/>
      <c r="B150" s="473"/>
      <c r="C150" s="474"/>
      <c r="D150" s="473"/>
      <c r="L150" s="475"/>
      <c r="M150" s="468"/>
    </row>
    <row r="151" spans="1:13" s="463" customFormat="1" ht="24" customHeight="1">
      <c r="A151" s="472"/>
      <c r="B151" s="473"/>
      <c r="C151" s="474"/>
      <c r="D151" s="473"/>
      <c r="L151" s="475"/>
      <c r="M151" s="468"/>
    </row>
    <row r="152" spans="1:13" s="463" customFormat="1" ht="24" customHeight="1">
      <c r="A152" s="472"/>
      <c r="B152" s="473"/>
      <c r="C152" s="474"/>
      <c r="D152" s="473"/>
      <c r="L152" s="475"/>
      <c r="M152" s="468"/>
    </row>
    <row r="153" spans="1:13" s="463" customFormat="1" ht="24" customHeight="1">
      <c r="A153" s="472"/>
      <c r="B153" s="473"/>
      <c r="C153" s="474"/>
      <c r="D153" s="473"/>
      <c r="L153" s="475"/>
      <c r="M153" s="468"/>
    </row>
    <row r="154" spans="1:13" s="463" customFormat="1" ht="24" customHeight="1">
      <c r="A154" s="472"/>
      <c r="B154" s="473"/>
      <c r="C154" s="474"/>
      <c r="D154" s="473"/>
      <c r="L154" s="475"/>
      <c r="M154" s="468"/>
    </row>
    <row r="155" spans="1:13" s="463" customFormat="1" ht="24" customHeight="1">
      <c r="A155" s="472"/>
      <c r="B155" s="473"/>
      <c r="C155" s="474"/>
      <c r="D155" s="473"/>
      <c r="L155" s="475"/>
      <c r="M155" s="468"/>
    </row>
    <row r="156" spans="1:13" s="463" customFormat="1" ht="24" customHeight="1">
      <c r="A156" s="472"/>
      <c r="B156" s="473"/>
      <c r="C156" s="474"/>
      <c r="D156" s="473"/>
      <c r="L156" s="475"/>
      <c r="M156" s="468"/>
    </row>
    <row r="157" spans="1:13" s="463" customFormat="1" ht="24" customHeight="1">
      <c r="A157" s="472"/>
      <c r="B157" s="473"/>
      <c r="C157" s="474"/>
      <c r="D157" s="473"/>
      <c r="L157" s="475"/>
      <c r="M157" s="468"/>
    </row>
    <row r="158" spans="1:13" s="463" customFormat="1" ht="51" customHeight="1">
      <c r="A158" s="472"/>
      <c r="B158" s="473"/>
      <c r="C158" s="474"/>
      <c r="D158" s="473"/>
      <c r="L158" s="475"/>
      <c r="M158" s="468"/>
    </row>
    <row r="159" spans="1:13" s="463" customFormat="1" ht="24" customHeight="1">
      <c r="A159" s="472"/>
      <c r="B159" s="473"/>
      <c r="C159" s="474"/>
      <c r="D159" s="473"/>
      <c r="L159" s="475"/>
      <c r="M159" s="469"/>
    </row>
    <row r="160" spans="1:13" s="463" customFormat="1" ht="24" customHeight="1">
      <c r="A160" s="472"/>
      <c r="B160" s="473"/>
      <c r="C160" s="474"/>
      <c r="D160" s="473"/>
      <c r="L160" s="475"/>
      <c r="M160" s="469"/>
    </row>
    <row r="161" spans="1:13" s="463" customFormat="1" ht="24" customHeight="1">
      <c r="A161" s="472"/>
      <c r="B161" s="473"/>
      <c r="C161" s="474"/>
      <c r="D161" s="473"/>
      <c r="L161" s="475"/>
      <c r="M161" s="469"/>
    </row>
    <row r="162" spans="1:13" s="463" customFormat="1" ht="24" customHeight="1">
      <c r="A162" s="472"/>
      <c r="B162" s="473"/>
      <c r="C162" s="474"/>
      <c r="D162" s="473"/>
      <c r="L162" s="475"/>
      <c r="M162" s="469"/>
    </row>
    <row r="163" spans="1:13" s="463" customFormat="1" ht="24" customHeight="1">
      <c r="A163" s="472"/>
      <c r="B163" s="473"/>
      <c r="C163" s="474"/>
      <c r="D163" s="473"/>
      <c r="L163" s="475"/>
      <c r="M163" s="469"/>
    </row>
    <row r="164" spans="1:13" s="463" customFormat="1" ht="24" customHeight="1">
      <c r="A164" s="472"/>
      <c r="B164" s="473"/>
      <c r="C164" s="474"/>
      <c r="D164" s="473"/>
      <c r="L164" s="475"/>
      <c r="M164" s="469"/>
    </row>
    <row r="165" spans="1:13" s="463" customFormat="1" ht="24" customHeight="1">
      <c r="A165" s="472"/>
      <c r="B165" s="473"/>
      <c r="C165" s="474"/>
      <c r="D165" s="473"/>
      <c r="L165" s="475"/>
      <c r="M165" s="469"/>
    </row>
    <row r="166" spans="1:13" s="463" customFormat="1" ht="24" customHeight="1">
      <c r="A166" s="472"/>
      <c r="B166" s="473"/>
      <c r="C166" s="474"/>
      <c r="D166" s="473"/>
      <c r="L166" s="475"/>
      <c r="M166" s="469"/>
    </row>
    <row r="167" spans="1:13" s="463" customFormat="1" ht="24" customHeight="1">
      <c r="A167" s="472"/>
      <c r="B167" s="473"/>
      <c r="C167" s="474"/>
      <c r="D167" s="473"/>
      <c r="L167" s="475"/>
      <c r="M167" s="469"/>
    </row>
    <row r="168" spans="1:13" s="463" customFormat="1" ht="24" customHeight="1">
      <c r="A168" s="472"/>
      <c r="B168" s="473"/>
      <c r="C168" s="474"/>
      <c r="D168" s="473"/>
      <c r="L168" s="475"/>
      <c r="M168" s="469"/>
    </row>
    <row r="169" spans="1:13" s="463" customFormat="1" ht="24" customHeight="1">
      <c r="A169" s="472"/>
      <c r="B169" s="473"/>
      <c r="C169" s="474"/>
      <c r="D169" s="473"/>
      <c r="L169" s="475"/>
      <c r="M169" s="469"/>
    </row>
    <row r="170" spans="1:13" s="463" customFormat="1" ht="24" customHeight="1">
      <c r="A170" s="472"/>
      <c r="B170" s="473"/>
      <c r="C170" s="474"/>
      <c r="D170" s="473"/>
      <c r="L170" s="475"/>
      <c r="M170" s="469"/>
    </row>
    <row r="171" spans="1:13" s="463" customFormat="1" ht="24" customHeight="1">
      <c r="A171" s="472"/>
      <c r="B171" s="473"/>
      <c r="C171" s="474"/>
      <c r="D171" s="473"/>
      <c r="L171" s="475"/>
      <c r="M171" s="469"/>
    </row>
    <row r="172" spans="1:13" s="463" customFormat="1" ht="24" customHeight="1">
      <c r="A172" s="472"/>
      <c r="B172" s="473"/>
      <c r="C172" s="474"/>
      <c r="D172" s="473"/>
      <c r="L172" s="475"/>
      <c r="M172" s="469"/>
    </row>
    <row r="173" spans="1:13" s="463" customFormat="1" ht="24" customHeight="1">
      <c r="A173" s="472"/>
      <c r="B173" s="473"/>
      <c r="C173" s="474"/>
      <c r="D173" s="473"/>
      <c r="L173" s="475"/>
      <c r="M173" s="469"/>
    </row>
    <row r="174" spans="1:13" s="463" customFormat="1" ht="24" customHeight="1">
      <c r="A174" s="472"/>
      <c r="B174" s="473"/>
      <c r="C174" s="474"/>
      <c r="D174" s="473"/>
      <c r="L174" s="475"/>
      <c r="M174" s="469"/>
    </row>
    <row r="175" spans="1:13" s="463" customFormat="1" ht="24" customHeight="1">
      <c r="A175" s="472"/>
      <c r="B175" s="473"/>
      <c r="C175" s="474"/>
      <c r="D175" s="473"/>
      <c r="L175" s="475"/>
      <c r="M175" s="469"/>
    </row>
    <row r="176" spans="1:13" s="463" customFormat="1" ht="24" customHeight="1">
      <c r="A176" s="472"/>
      <c r="B176" s="473"/>
      <c r="C176" s="474"/>
      <c r="D176" s="473"/>
      <c r="L176" s="475"/>
      <c r="M176" s="469"/>
    </row>
    <row r="177" spans="1:13" s="463" customFormat="1" ht="24" customHeight="1">
      <c r="A177" s="472"/>
      <c r="B177" s="473"/>
      <c r="C177" s="474"/>
      <c r="D177" s="473"/>
      <c r="L177" s="475"/>
      <c r="M177" s="469"/>
    </row>
    <row r="178" spans="1:13" s="463" customFormat="1" ht="24" customHeight="1">
      <c r="A178" s="472"/>
      <c r="B178" s="473"/>
      <c r="C178" s="474"/>
      <c r="D178" s="473"/>
      <c r="L178" s="475"/>
      <c r="M178" s="469"/>
    </row>
    <row r="179" spans="1:13" s="463" customFormat="1" ht="24" customHeight="1">
      <c r="A179" s="472"/>
      <c r="B179" s="473"/>
      <c r="C179" s="474"/>
      <c r="D179" s="473"/>
      <c r="L179" s="475"/>
      <c r="M179" s="469"/>
    </row>
    <row r="180" spans="1:13" s="463" customFormat="1" ht="24" customHeight="1">
      <c r="A180" s="472"/>
      <c r="B180" s="473"/>
      <c r="C180" s="474"/>
      <c r="D180" s="473"/>
      <c r="L180" s="475"/>
      <c r="M180" s="469"/>
    </row>
    <row r="181" spans="1:13" s="463" customFormat="1" ht="24" customHeight="1">
      <c r="A181" s="472"/>
      <c r="B181" s="473"/>
      <c r="C181" s="474"/>
      <c r="D181" s="473"/>
      <c r="L181" s="475"/>
      <c r="M181" s="469"/>
    </row>
    <row r="182" spans="1:13" s="463" customFormat="1" ht="24" customHeight="1">
      <c r="A182" s="472"/>
      <c r="B182" s="473"/>
      <c r="C182" s="474"/>
      <c r="D182" s="473"/>
      <c r="L182" s="475"/>
      <c r="M182" s="469"/>
    </row>
    <row r="183" spans="1:13" s="463" customFormat="1" ht="24" customHeight="1">
      <c r="A183" s="472"/>
      <c r="B183" s="473"/>
      <c r="C183" s="474"/>
      <c r="D183" s="473"/>
      <c r="L183" s="475"/>
      <c r="M183" s="469"/>
    </row>
    <row r="184" spans="1:13" s="463" customFormat="1" ht="24" customHeight="1">
      <c r="A184" s="472"/>
      <c r="B184" s="473"/>
      <c r="C184" s="474"/>
      <c r="D184" s="473"/>
      <c r="L184" s="475"/>
      <c r="M184" s="469"/>
    </row>
    <row r="185" spans="1:13" s="463" customFormat="1" ht="24" customHeight="1">
      <c r="A185" s="472"/>
      <c r="B185" s="473"/>
      <c r="C185" s="474"/>
      <c r="D185" s="473"/>
      <c r="L185" s="475"/>
      <c r="M185" s="469"/>
    </row>
    <row r="186" spans="1:13" s="463" customFormat="1" ht="24" customHeight="1">
      <c r="A186" s="472"/>
      <c r="B186" s="473"/>
      <c r="C186" s="474"/>
      <c r="D186" s="473"/>
      <c r="L186" s="475"/>
      <c r="M186" s="469"/>
    </row>
    <row r="187" spans="1:13" s="463" customFormat="1" ht="24" customHeight="1">
      <c r="A187" s="472"/>
      <c r="B187" s="473"/>
      <c r="C187" s="474"/>
      <c r="D187" s="473"/>
      <c r="L187" s="475"/>
      <c r="M187" s="469"/>
    </row>
    <row r="188" spans="1:13" ht="24" customHeight="1">
      <c r="A188" s="72"/>
      <c r="M188" s="469"/>
    </row>
    <row r="189" spans="1:13" ht="24" customHeight="1">
      <c r="A189" s="72"/>
      <c r="M189" s="469"/>
    </row>
    <row r="190" spans="1:13" ht="24" customHeight="1">
      <c r="A190" s="72"/>
      <c r="M190" s="469"/>
    </row>
    <row r="191" spans="1:13" ht="24" customHeight="1">
      <c r="A191" s="72"/>
      <c r="M191" s="469"/>
    </row>
    <row r="192" spans="1:13" ht="24" customHeight="1">
      <c r="A192" s="72"/>
      <c r="M192" s="469"/>
    </row>
    <row r="193" spans="1:13" ht="24" customHeight="1">
      <c r="A193" s="72"/>
      <c r="M193" s="469"/>
    </row>
    <row r="194" spans="1:13" ht="24" customHeight="1">
      <c r="A194" s="72"/>
      <c r="M194" s="469"/>
    </row>
    <row r="195" spans="1:13" ht="24" customHeight="1">
      <c r="A195" s="72"/>
      <c r="M195" s="469"/>
    </row>
    <row r="196" spans="1:13" ht="24" customHeight="1">
      <c r="A196" s="72"/>
      <c r="M196" s="469"/>
    </row>
    <row r="197" spans="1:13" ht="48" customHeight="1">
      <c r="A197" s="72"/>
      <c r="M197" s="467"/>
    </row>
    <row r="198" spans="1:13" ht="24" customHeight="1">
      <c r="A198" s="72"/>
    </row>
    <row r="199" spans="1:13" ht="24" customHeight="1">
      <c r="A199" s="72"/>
    </row>
    <row r="200" spans="1:13" ht="24" customHeight="1">
      <c r="A200" s="72"/>
    </row>
    <row r="201" spans="1:13" ht="24" customHeight="1">
      <c r="A201" s="72"/>
    </row>
    <row r="202" spans="1:13" ht="24" customHeight="1">
      <c r="A202" s="72"/>
    </row>
    <row r="203" spans="1:13" ht="24" customHeight="1">
      <c r="A203" s="72"/>
    </row>
    <row r="204" spans="1:13" ht="24" customHeight="1">
      <c r="A204" s="72"/>
    </row>
    <row r="205" spans="1:13" ht="24" customHeight="1">
      <c r="A205" s="72"/>
    </row>
    <row r="206" spans="1:13" ht="24" customHeight="1">
      <c r="A206" s="72"/>
    </row>
    <row r="207" spans="1:13" ht="24" customHeight="1">
      <c r="A207" s="72"/>
    </row>
    <row r="208" spans="1:13" ht="39.75" customHeight="1">
      <c r="A208" s="72"/>
    </row>
    <row r="209" spans="1:13" ht="24" customHeight="1">
      <c r="A209" s="72"/>
    </row>
    <row r="210" spans="1:13" ht="24" customHeight="1">
      <c r="A210" s="72"/>
    </row>
    <row r="211" spans="1:13" ht="24" customHeight="1">
      <c r="A211" s="72"/>
    </row>
    <row r="212" spans="1:13" ht="24" customHeight="1">
      <c r="A212" s="72"/>
    </row>
    <row r="213" spans="1:13" ht="24" customHeight="1">
      <c r="A213" s="72"/>
    </row>
    <row r="214" spans="1:13" ht="24" customHeight="1">
      <c r="A214" s="72"/>
    </row>
    <row r="215" spans="1:13" ht="24" customHeight="1">
      <c r="A215" s="72"/>
    </row>
    <row r="216" spans="1:13" ht="24" customHeight="1">
      <c r="A216" s="72"/>
    </row>
    <row r="217" spans="1:13" ht="24" customHeight="1">
      <c r="A217" s="72"/>
    </row>
    <row r="218" spans="1:13" ht="44.25" customHeight="1">
      <c r="A218" s="72"/>
    </row>
    <row r="219" spans="1:13" ht="24" customHeight="1">
      <c r="A219" s="72"/>
      <c r="M219" s="470"/>
    </row>
    <row r="220" spans="1:13" ht="24" customHeight="1">
      <c r="A220" s="72"/>
      <c r="M220" s="470"/>
    </row>
    <row r="221" spans="1:13" ht="24" customHeight="1">
      <c r="A221" s="72"/>
      <c r="M221" s="470"/>
    </row>
    <row r="222" spans="1:13" ht="24" customHeight="1">
      <c r="A222" s="72"/>
      <c r="M222" s="470"/>
    </row>
    <row r="223" spans="1:13" ht="24" customHeight="1">
      <c r="A223" s="72"/>
      <c r="M223" s="470"/>
    </row>
    <row r="224" spans="1:13" ht="24" customHeight="1">
      <c r="A224" s="72"/>
      <c r="M224" s="470"/>
    </row>
    <row r="225" spans="1:13" ht="24" customHeight="1">
      <c r="A225" s="72"/>
      <c r="M225" s="470"/>
    </row>
    <row r="226" spans="1:13" ht="24" customHeight="1">
      <c r="A226" s="72"/>
      <c r="M226" s="470"/>
    </row>
    <row r="227" spans="1:13" ht="24" customHeight="1">
      <c r="A227" s="72"/>
      <c r="M227" s="470"/>
    </row>
    <row r="228" spans="1:13" ht="24" customHeight="1">
      <c r="A228" s="72"/>
      <c r="M228" s="470"/>
    </row>
    <row r="229" spans="1:13" ht="24" customHeight="1">
      <c r="A229" s="72"/>
      <c r="M229" s="470"/>
    </row>
    <row r="230" spans="1:13" ht="24" customHeight="1">
      <c r="A230" s="72"/>
      <c r="M230" s="470"/>
    </row>
    <row r="231" spans="1:13" ht="24" customHeight="1">
      <c r="A231" s="72"/>
      <c r="M231" s="470"/>
    </row>
    <row r="232" spans="1:13" ht="24" customHeight="1">
      <c r="A232" s="72"/>
      <c r="M232" s="470"/>
    </row>
    <row r="233" spans="1:13" ht="24" customHeight="1">
      <c r="A233" s="72"/>
      <c r="M233" s="470"/>
    </row>
    <row r="234" spans="1:13" ht="24" customHeight="1">
      <c r="A234" s="72"/>
      <c r="M234" s="470"/>
    </row>
    <row r="235" spans="1:13" ht="24" customHeight="1">
      <c r="A235" s="72"/>
      <c r="M235" s="470"/>
    </row>
    <row r="236" spans="1:13" ht="24" customHeight="1">
      <c r="A236" s="72"/>
      <c r="M236" s="470"/>
    </row>
    <row r="237" spans="1:13" ht="24" customHeight="1">
      <c r="A237" s="72"/>
      <c r="M237" s="470"/>
    </row>
    <row r="238" spans="1:13" ht="63" customHeight="1">
      <c r="A238" s="72"/>
      <c r="M238" s="470"/>
    </row>
    <row r="239" spans="1:13" ht="24" customHeight="1">
      <c r="A239" s="72"/>
    </row>
    <row r="240" spans="1:13" ht="24" customHeight="1">
      <c r="A240" s="72"/>
    </row>
    <row r="241" spans="1:13" ht="24" customHeight="1">
      <c r="A241" s="72"/>
    </row>
    <row r="242" spans="1:13" ht="24" customHeight="1">
      <c r="A242" s="72"/>
    </row>
    <row r="243" spans="1:13" ht="24" customHeight="1">
      <c r="A243" s="72"/>
    </row>
    <row r="244" spans="1:13" ht="24" customHeight="1">
      <c r="A244" s="72"/>
    </row>
    <row r="245" spans="1:13" ht="24" customHeight="1">
      <c r="A245" s="72"/>
    </row>
    <row r="246" spans="1:13" ht="57.75" customHeight="1">
      <c r="A246" s="72"/>
    </row>
    <row r="247" spans="1:13" ht="24" customHeight="1">
      <c r="A247" s="72"/>
      <c r="M247" s="470"/>
    </row>
    <row r="248" spans="1:13" ht="24" customHeight="1">
      <c r="A248" s="72"/>
      <c r="M248" s="470"/>
    </row>
    <row r="249" spans="1:13" ht="24" customHeight="1">
      <c r="A249" s="72"/>
      <c r="M249" s="470"/>
    </row>
    <row r="250" spans="1:13" ht="24" customHeight="1">
      <c r="A250" s="72"/>
      <c r="M250" s="470"/>
    </row>
    <row r="251" spans="1:13" ht="24" customHeight="1">
      <c r="A251" s="72"/>
      <c r="M251" s="470"/>
    </row>
    <row r="252" spans="1:13" ht="24" customHeight="1">
      <c r="A252" s="72"/>
      <c r="M252" s="470"/>
    </row>
    <row r="253" spans="1:13" ht="24" customHeight="1">
      <c r="A253" s="72"/>
      <c r="M253" s="470"/>
    </row>
    <row r="254" spans="1:13" ht="24" customHeight="1">
      <c r="A254" s="72"/>
      <c r="M254" s="470"/>
    </row>
    <row r="255" spans="1:13" ht="24" customHeight="1">
      <c r="A255" s="72"/>
      <c r="M255" s="470"/>
    </row>
    <row r="256" spans="1:13" ht="24" customHeight="1">
      <c r="A256" s="72"/>
      <c r="M256" s="470"/>
    </row>
    <row r="257" spans="1:13" ht="24" customHeight="1">
      <c r="A257" s="72"/>
      <c r="M257" s="470"/>
    </row>
    <row r="258" spans="1:13" ht="24" customHeight="1">
      <c r="A258" s="72"/>
      <c r="M258" s="469"/>
    </row>
    <row r="259" spans="1:13" ht="24" customHeight="1">
      <c r="A259" s="72"/>
      <c r="M259" s="470"/>
    </row>
    <row r="260" spans="1:13" ht="24" customHeight="1">
      <c r="A260" s="72"/>
      <c r="M260" s="470"/>
    </row>
    <row r="261" spans="1:13" ht="24" customHeight="1">
      <c r="A261" s="72"/>
      <c r="M261" s="470"/>
    </row>
    <row r="262" spans="1:13" ht="24" customHeight="1">
      <c r="A262" s="72"/>
      <c r="M262" s="470"/>
    </row>
    <row r="263" spans="1:13" ht="24" customHeight="1">
      <c r="A263" s="72"/>
      <c r="M263" s="470"/>
    </row>
    <row r="264" spans="1:13" ht="24" customHeight="1">
      <c r="A264" s="72"/>
      <c r="M264" s="471"/>
    </row>
    <row r="265" spans="1:13" ht="24" customHeight="1">
      <c r="A265" s="72"/>
      <c r="M265" s="470"/>
    </row>
    <row r="266" spans="1:13" ht="24" customHeight="1">
      <c r="A266" s="72"/>
      <c r="M266" s="470"/>
    </row>
    <row r="267" spans="1:13" ht="24" customHeight="1">
      <c r="A267" s="72"/>
      <c r="M267" s="470"/>
    </row>
    <row r="268" spans="1:13" ht="24" customHeight="1">
      <c r="A268" s="72"/>
      <c r="M268" s="470"/>
    </row>
    <row r="269" spans="1:13" ht="24" customHeight="1">
      <c r="A269" s="72"/>
      <c r="M269" s="470"/>
    </row>
    <row r="270" spans="1:13" ht="24" customHeight="1">
      <c r="A270" s="72"/>
      <c r="M270" s="470"/>
    </row>
    <row r="271" spans="1:13" ht="24" customHeight="1">
      <c r="A271" s="72"/>
      <c r="M271" s="470"/>
    </row>
    <row r="272" spans="1:13" ht="24" customHeight="1">
      <c r="A272" s="72"/>
      <c r="M272" s="470"/>
    </row>
    <row r="273" spans="1:13" ht="24" customHeight="1">
      <c r="A273" s="72"/>
      <c r="M273" s="470"/>
    </row>
    <row r="274" spans="1:13" ht="63.75" customHeight="1">
      <c r="A274" s="72"/>
      <c r="M274" s="469"/>
    </row>
    <row r="275" spans="1:13" ht="24" customHeight="1">
      <c r="A275" s="72"/>
    </row>
    <row r="276" spans="1:13" ht="24" customHeight="1">
      <c r="A276" s="72"/>
    </row>
    <row r="277" spans="1:13" ht="24" customHeight="1">
      <c r="A277" s="72"/>
    </row>
    <row r="278" spans="1:13" ht="24" customHeight="1">
      <c r="A278" s="72"/>
    </row>
    <row r="279" spans="1:13" ht="24" customHeight="1">
      <c r="A279" s="72"/>
    </row>
    <row r="280" spans="1:13" ht="24" customHeight="1">
      <c r="A280" s="72"/>
    </row>
    <row r="281" spans="1:13" ht="24" customHeight="1">
      <c r="A281" s="72"/>
    </row>
    <row r="282" spans="1:13" ht="24" customHeight="1">
      <c r="A282" s="72"/>
    </row>
    <row r="283" spans="1:13" ht="24" customHeight="1">
      <c r="A283" s="72"/>
    </row>
    <row r="284" spans="1:13" ht="24" customHeight="1">
      <c r="A284" s="72"/>
    </row>
    <row r="285" spans="1:13" ht="24" customHeight="1">
      <c r="A285" s="72"/>
    </row>
    <row r="286" spans="1:13" ht="24" customHeight="1">
      <c r="A286" s="72"/>
    </row>
    <row r="287" spans="1:13" ht="24" customHeight="1">
      <c r="A287" s="72"/>
    </row>
    <row r="288" spans="1:13" ht="24" customHeight="1">
      <c r="A288" s="72"/>
    </row>
    <row r="289" spans="1:1" ht="24" customHeight="1">
      <c r="A289" s="72"/>
    </row>
    <row r="290" spans="1:1" ht="24" customHeight="1">
      <c r="A290" s="72"/>
    </row>
    <row r="291" spans="1:1" ht="24" customHeight="1">
      <c r="A291" s="72"/>
    </row>
    <row r="292" spans="1:1" ht="24" customHeight="1">
      <c r="A292" s="72"/>
    </row>
    <row r="293" spans="1:1" ht="24" customHeight="1">
      <c r="A293" s="72"/>
    </row>
    <row r="294" spans="1:1" ht="63.75" customHeight="1">
      <c r="A294" s="72"/>
    </row>
    <row r="295" spans="1:1" ht="24" customHeight="1">
      <c r="A295" s="72"/>
    </row>
    <row r="296" spans="1:1" ht="24" customHeight="1">
      <c r="A296" s="72"/>
    </row>
    <row r="297" spans="1:1" ht="24" customHeight="1">
      <c r="A297" s="72"/>
    </row>
    <row r="298" spans="1:1" ht="24" customHeight="1">
      <c r="A298" s="72"/>
    </row>
    <row r="299" spans="1:1" ht="24" customHeight="1">
      <c r="A299" s="72"/>
    </row>
    <row r="300" spans="1:1" ht="24" customHeight="1">
      <c r="A300" s="72"/>
    </row>
    <row r="301" spans="1:1" ht="24" customHeight="1">
      <c r="A301" s="72"/>
    </row>
    <row r="302" spans="1:1" ht="24" customHeight="1">
      <c r="A302" s="72"/>
    </row>
    <row r="303" spans="1:1" ht="45" customHeight="1">
      <c r="A303" s="72"/>
    </row>
    <row r="304" spans="1:1" ht="24" customHeight="1">
      <c r="A304" s="72"/>
    </row>
    <row r="305" spans="1:1" ht="24" customHeight="1">
      <c r="A305" s="72"/>
    </row>
    <row r="306" spans="1:1" ht="24" customHeight="1">
      <c r="A306" s="72"/>
    </row>
    <row r="307" spans="1:1" ht="24" customHeight="1">
      <c r="A307" s="72"/>
    </row>
    <row r="308" spans="1:1" ht="24" customHeight="1">
      <c r="A308" s="72"/>
    </row>
    <row r="309" spans="1:1" ht="66.75" customHeight="1">
      <c r="A309" s="72"/>
    </row>
    <row r="310" spans="1:1" ht="24" customHeight="1">
      <c r="A310" s="72"/>
    </row>
    <row r="311" spans="1:1" ht="24" customHeight="1">
      <c r="A311" s="72"/>
    </row>
    <row r="312" spans="1:1" ht="24" customHeight="1">
      <c r="A312" s="72"/>
    </row>
    <row r="313" spans="1:1" ht="24" customHeight="1">
      <c r="A313" s="72"/>
    </row>
    <row r="314" spans="1:1" ht="24" customHeight="1">
      <c r="A314" s="72"/>
    </row>
    <row r="315" spans="1:1" ht="24" customHeight="1">
      <c r="A315" s="72"/>
    </row>
    <row r="316" spans="1:1" ht="24" customHeight="1">
      <c r="A316" s="72"/>
    </row>
    <row r="317" spans="1:1" ht="38.25" customHeight="1">
      <c r="A317" s="72"/>
    </row>
    <row r="318" spans="1:1" ht="24" customHeight="1">
      <c r="A318" s="72"/>
    </row>
    <row r="319" spans="1:1" ht="24" customHeight="1">
      <c r="A319" s="72"/>
    </row>
    <row r="320" spans="1:1" ht="24" customHeight="1">
      <c r="A320" s="72"/>
    </row>
    <row r="321" spans="1:1" ht="24" customHeight="1">
      <c r="A321" s="72"/>
    </row>
    <row r="322" spans="1:1" ht="24" customHeight="1">
      <c r="A322" s="72"/>
    </row>
    <row r="323" spans="1:1" ht="24" customHeight="1">
      <c r="A323" s="72"/>
    </row>
    <row r="324" spans="1:1" ht="24" customHeight="1">
      <c r="A324" s="72"/>
    </row>
    <row r="325" spans="1:1" ht="24" customHeight="1">
      <c r="A325" s="72"/>
    </row>
    <row r="326" spans="1:1" ht="24" customHeight="1">
      <c r="A326" s="72"/>
    </row>
    <row r="327" spans="1:1" ht="24" customHeight="1">
      <c r="A327" s="72"/>
    </row>
    <row r="328" spans="1:1" ht="24" customHeight="1">
      <c r="A328" s="72"/>
    </row>
    <row r="329" spans="1:1" ht="24" customHeight="1">
      <c r="A329" s="72"/>
    </row>
    <row r="330" spans="1:1" ht="24" customHeight="1">
      <c r="A330" s="72"/>
    </row>
    <row r="331" spans="1:1" ht="24" customHeight="1">
      <c r="A331" s="72"/>
    </row>
    <row r="332" spans="1:1" ht="24" customHeight="1">
      <c r="A332" s="72"/>
    </row>
    <row r="333" spans="1:1" ht="24" customHeight="1">
      <c r="A333" s="72"/>
    </row>
    <row r="334" spans="1:1" ht="24" customHeight="1">
      <c r="A334" s="72"/>
    </row>
    <row r="335" spans="1:1" ht="24" customHeight="1">
      <c r="A335" s="72"/>
    </row>
    <row r="336" spans="1:1" ht="24" customHeight="1">
      <c r="A336" s="72"/>
    </row>
    <row r="337" spans="1:12" ht="36.75" customHeight="1">
      <c r="A337" s="72"/>
    </row>
    <row r="338" spans="1:12" ht="24" customHeight="1">
      <c r="A338" s="72"/>
    </row>
    <row r="339" spans="1:12" ht="24" customHeight="1">
      <c r="A339" s="72"/>
    </row>
    <row r="340" spans="1:12" ht="24" customHeight="1">
      <c r="A340" s="72"/>
    </row>
    <row r="341" spans="1:12" ht="24" customHeight="1">
      <c r="A341" s="72"/>
    </row>
    <row r="342" spans="1:12" ht="24" customHeight="1">
      <c r="A342" s="72"/>
    </row>
    <row r="343" spans="1:12" ht="24" customHeight="1">
      <c r="A343" s="72"/>
    </row>
    <row r="344" spans="1:12" ht="24" customHeight="1">
      <c r="A344" s="72"/>
    </row>
    <row r="345" spans="1:12" ht="24" customHeight="1">
      <c r="A345" s="72"/>
    </row>
    <row r="346" spans="1:12" ht="24" customHeight="1">
      <c r="A346" s="72"/>
    </row>
    <row r="347" spans="1:12" ht="24" customHeight="1">
      <c r="A347" s="72"/>
      <c r="L347" s="69"/>
    </row>
    <row r="348" spans="1:12" ht="24" customHeight="1">
      <c r="A348" s="72"/>
      <c r="L348" s="69"/>
    </row>
    <row r="349" spans="1:12" ht="24" customHeight="1">
      <c r="A349" s="72"/>
      <c r="L349" s="69"/>
    </row>
    <row r="350" spans="1:12">
      <c r="A350" s="72"/>
      <c r="L350" s="69"/>
    </row>
    <row r="351" spans="1:12">
      <c r="A351" s="72"/>
      <c r="L351" s="69"/>
    </row>
    <row r="352" spans="1:12">
      <c r="A352" s="72"/>
      <c r="L352" s="69"/>
    </row>
    <row r="353" spans="1:12">
      <c r="A353" s="72"/>
      <c r="L353" s="69"/>
    </row>
    <row r="354" spans="1:12">
      <c r="A354" s="72"/>
      <c r="L354" s="69"/>
    </row>
    <row r="355" spans="1:12">
      <c r="A355" s="72"/>
      <c r="L355" s="69"/>
    </row>
    <row r="356" spans="1:12">
      <c r="A356" s="72"/>
      <c r="L356" s="69"/>
    </row>
    <row r="357" spans="1:12">
      <c r="A357" s="72"/>
      <c r="L357" s="69"/>
    </row>
    <row r="358" spans="1:12">
      <c r="A358" s="72"/>
      <c r="L358" s="69"/>
    </row>
    <row r="359" spans="1:12">
      <c r="A359" s="72"/>
    </row>
    <row r="360" spans="1:12">
      <c r="A360" s="72"/>
    </row>
    <row r="361" spans="1:12">
      <c r="A361" s="72"/>
    </row>
    <row r="362" spans="1:12">
      <c r="A362" s="72"/>
    </row>
    <row r="363" spans="1:12">
      <c r="A363" s="72"/>
    </row>
    <row r="364" spans="1:12">
      <c r="A364" s="72"/>
    </row>
    <row r="365" spans="1:12">
      <c r="A365" s="72"/>
    </row>
    <row r="366" spans="1:12">
      <c r="A366" s="72"/>
    </row>
    <row r="367" spans="1:12">
      <c r="A367" s="72"/>
    </row>
    <row r="368" spans="1:12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  <row r="1063" spans="1:1">
      <c r="A1063" s="72"/>
    </row>
    <row r="1064" spans="1:1">
      <c r="A1064" s="72"/>
    </row>
    <row r="1065" spans="1:1">
      <c r="A1065" s="72"/>
    </row>
    <row r="1066" spans="1:1">
      <c r="A1066" s="72"/>
    </row>
    <row r="1067" spans="1:1">
      <c r="A1067" s="72"/>
    </row>
    <row r="1068" spans="1:1">
      <c r="A1068" s="72"/>
    </row>
    <row r="1069" spans="1:1">
      <c r="A1069" s="72"/>
    </row>
    <row r="1070" spans="1:1">
      <c r="A1070" s="72"/>
    </row>
    <row r="1071" spans="1:1">
      <c r="A1071" s="72"/>
    </row>
    <row r="1072" spans="1:1">
      <c r="A1072" s="72"/>
    </row>
    <row r="1073" spans="1:1">
      <c r="A1073" s="72"/>
    </row>
    <row r="1074" spans="1:1">
      <c r="A1074" s="72"/>
    </row>
  </sheetData>
  <mergeCells count="60">
    <mergeCell ref="K66:K69"/>
    <mergeCell ref="C75:C82"/>
    <mergeCell ref="K75:K82"/>
    <mergeCell ref="C60:C62"/>
    <mergeCell ref="K60:K62"/>
    <mergeCell ref="C87:C96"/>
    <mergeCell ref="K86:K96"/>
    <mergeCell ref="A123:C123"/>
    <mergeCell ref="A2:A122"/>
    <mergeCell ref="B6:B16"/>
    <mergeCell ref="B83:B122"/>
    <mergeCell ref="C6:C9"/>
    <mergeCell ref="C2:C5"/>
    <mergeCell ref="B2:B5"/>
    <mergeCell ref="C20:C21"/>
    <mergeCell ref="C22:C24"/>
    <mergeCell ref="B17:B24"/>
    <mergeCell ref="C25:C26"/>
    <mergeCell ref="B25:B26"/>
    <mergeCell ref="C17:C19"/>
    <mergeCell ref="C63:C65"/>
    <mergeCell ref="B27:B81"/>
    <mergeCell ref="C97:C119"/>
    <mergeCell ref="L83:L122"/>
    <mergeCell ref="L6:L16"/>
    <mergeCell ref="L17:L24"/>
    <mergeCell ref="L25:L26"/>
    <mergeCell ref="L27:L81"/>
    <mergeCell ref="C120:C122"/>
    <mergeCell ref="K120:K122"/>
    <mergeCell ref="C70:C74"/>
    <mergeCell ref="K17:K19"/>
    <mergeCell ref="K28:K35"/>
    <mergeCell ref="K37:K38"/>
    <mergeCell ref="K44:K48"/>
    <mergeCell ref="K49:K59"/>
    <mergeCell ref="K97:K118"/>
    <mergeCell ref="K22:K24"/>
    <mergeCell ref="K25:K26"/>
    <mergeCell ref="K20:K21"/>
    <mergeCell ref="K83:K85"/>
    <mergeCell ref="C28:C35"/>
    <mergeCell ref="C37:C38"/>
    <mergeCell ref="C49:C59"/>
    <mergeCell ref="C42:C43"/>
    <mergeCell ref="C39:C41"/>
    <mergeCell ref="K39:K41"/>
    <mergeCell ref="K42:K43"/>
    <mergeCell ref="C83:C86"/>
    <mergeCell ref="C44:C48"/>
    <mergeCell ref="C66:C69"/>
    <mergeCell ref="K70:K74"/>
    <mergeCell ref="K63:K65"/>
    <mergeCell ref="C10:C13"/>
    <mergeCell ref="K10:K13"/>
    <mergeCell ref="C14:C15"/>
    <mergeCell ref="K14:K15"/>
    <mergeCell ref="L2:L5"/>
    <mergeCell ref="K6:K9"/>
    <mergeCell ref="K2:K5"/>
  </mergeCells>
  <pageMargins left="0.7" right="0.7" top="0.75" bottom="0.75" header="0.3" footer="0.3"/>
  <pageSetup scale="31" orientation="portrait" r:id="rId1"/>
  <colBreaks count="1" manualBreakCount="1">
    <brk id="12" max="8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F142"/>
  <sheetViews>
    <sheetView showGridLines="0" zoomScale="60" zoomScaleNormal="60" zoomScaleSheetLayoutView="70" workbookViewId="0">
      <selection activeCell="I7" sqref="I7"/>
    </sheetView>
  </sheetViews>
  <sheetFormatPr baseColWidth="10" defaultColWidth="10.7109375" defaultRowHeight="14.25"/>
  <cols>
    <col min="1" max="1" width="1.7109375" style="5" customWidth="1"/>
    <col min="2" max="2" width="27" style="6" customWidth="1"/>
    <col min="3" max="3" width="21.7109375" style="5" customWidth="1"/>
    <col min="4" max="4" width="16.85546875" style="5" bestFit="1" customWidth="1"/>
    <col min="5" max="5" width="18.28515625" style="5" customWidth="1"/>
    <col min="6" max="7" width="20" style="5" customWidth="1"/>
    <col min="8" max="8" width="4.7109375" style="5" customWidth="1"/>
    <col min="9" max="9" width="20" style="5" customWidth="1"/>
    <col min="10" max="11" width="18.140625" style="5" customWidth="1"/>
    <col min="12" max="12" width="20" style="5" customWidth="1"/>
    <col min="13" max="13" width="5" style="5" customWidth="1"/>
    <col min="14" max="14" width="20" style="5" customWidth="1"/>
    <col min="15" max="32" width="10.7109375" style="435"/>
    <col min="33" max="16384" width="10.7109375" style="5"/>
  </cols>
  <sheetData>
    <row r="2" spans="2:32" ht="21" customHeight="1">
      <c r="D2" s="837" t="s">
        <v>204</v>
      </c>
      <c r="E2" s="837"/>
      <c r="F2" s="837"/>
      <c r="G2" s="837"/>
      <c r="H2" s="837"/>
    </row>
    <row r="3" spans="2:32" ht="15">
      <c r="D3" s="838" t="s">
        <v>0</v>
      </c>
      <c r="E3" s="838"/>
      <c r="F3" s="838"/>
      <c r="G3" s="838"/>
    </row>
    <row r="4" spans="2:32">
      <c r="E4" s="10"/>
    </row>
    <row r="6" spans="2:32" s="7" customFormat="1" ht="48.75" customHeight="1">
      <c r="B6" s="50" t="s">
        <v>141</v>
      </c>
      <c r="C6" s="349" t="s">
        <v>4</v>
      </c>
      <c r="D6" s="51" t="s">
        <v>1</v>
      </c>
      <c r="E6" s="51" t="s">
        <v>2</v>
      </c>
      <c r="F6" s="51" t="s">
        <v>3</v>
      </c>
      <c r="G6" s="51" t="s">
        <v>5</v>
      </c>
      <c r="H6" s="8"/>
      <c r="I6" s="51" t="s">
        <v>87</v>
      </c>
      <c r="J6" s="51" t="s">
        <v>144</v>
      </c>
      <c r="K6" s="51" t="s">
        <v>221</v>
      </c>
      <c r="L6" s="51" t="s">
        <v>37</v>
      </c>
      <c r="M6" s="8"/>
      <c r="N6" s="51" t="s">
        <v>86</v>
      </c>
      <c r="O6" s="436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</row>
    <row r="7" spans="2:32" ht="19.5" customHeight="1">
      <c r="B7" s="97" t="s">
        <v>88</v>
      </c>
      <c r="C7" s="94">
        <f>CHRYSLER!L2</f>
        <v>6</v>
      </c>
      <c r="D7" s="94">
        <f>CHRYSLER!M6</f>
        <v>0</v>
      </c>
      <c r="E7" s="94">
        <f>CHRYSLER!M20</f>
        <v>0</v>
      </c>
      <c r="F7" s="94">
        <f>CHRYSLER!M25</f>
        <v>0</v>
      </c>
      <c r="G7" s="94">
        <f>SUM(C7:F7)</f>
        <v>6</v>
      </c>
      <c r="H7" s="95"/>
      <c r="I7" s="94">
        <f>CHRYSLER!M75</f>
        <v>16</v>
      </c>
      <c r="J7" s="94">
        <f>CHRYSLER!L83</f>
        <v>27</v>
      </c>
      <c r="K7" s="94"/>
      <c r="L7" s="94">
        <f>SUM(I7:J7)</f>
        <v>43</v>
      </c>
      <c r="M7" s="95"/>
      <c r="N7" s="94">
        <f>L7+G7</f>
        <v>49</v>
      </c>
      <c r="O7" s="438"/>
    </row>
    <row r="8" spans="2:32" ht="19.5" customHeight="1">
      <c r="B8" s="387" t="s">
        <v>89</v>
      </c>
      <c r="C8" s="95">
        <f>FIAT!H3</f>
        <v>5</v>
      </c>
      <c r="D8" s="95">
        <f>FIAT!H28</f>
        <v>0</v>
      </c>
      <c r="E8" s="95">
        <v>0</v>
      </c>
      <c r="F8" s="95">
        <v>0</v>
      </c>
      <c r="G8" s="95">
        <f>SUM(C8:F8)</f>
        <v>5</v>
      </c>
      <c r="H8" s="95"/>
      <c r="I8" s="95">
        <f>FIAT!H30</f>
        <v>0</v>
      </c>
      <c r="J8" s="95">
        <f>CHRYSLER!M131</f>
        <v>0</v>
      </c>
      <c r="K8" s="95"/>
      <c r="L8" s="95">
        <f>SUM(I8:J8)</f>
        <v>0</v>
      </c>
      <c r="M8" s="95"/>
      <c r="N8" s="95">
        <f>SUM(G8+L8)</f>
        <v>5</v>
      </c>
      <c r="O8" s="438"/>
    </row>
    <row r="9" spans="2:32" ht="19.5" customHeight="1">
      <c r="B9" s="97" t="s">
        <v>90</v>
      </c>
      <c r="C9" s="94">
        <f>FORD!K2</f>
        <v>4</v>
      </c>
      <c r="D9" s="94">
        <f>FORD!K12</f>
        <v>0</v>
      </c>
      <c r="E9" s="94"/>
      <c r="F9" s="94">
        <f>FORD!K26</f>
        <v>0</v>
      </c>
      <c r="G9" s="94">
        <f t="shared" ref="G9:G23" si="0">SUM(C9:F9)</f>
        <v>4</v>
      </c>
      <c r="H9" s="95"/>
      <c r="I9" s="94">
        <f>FORD!K32</f>
        <v>7</v>
      </c>
      <c r="J9" s="94">
        <f>FORD!K67</f>
        <v>14</v>
      </c>
      <c r="K9" s="94"/>
      <c r="L9" s="94">
        <f t="shared" ref="L9:L23" si="1">SUM(I9:J9)</f>
        <v>21</v>
      </c>
      <c r="M9" s="95"/>
      <c r="N9" s="94">
        <f>SUM(L9,G9)</f>
        <v>25</v>
      </c>
      <c r="O9" s="438"/>
    </row>
    <row r="10" spans="2:32" ht="19.5" customHeight="1">
      <c r="B10" s="387" t="s">
        <v>132</v>
      </c>
      <c r="C10" s="95">
        <f>GM!L2</f>
        <v>94</v>
      </c>
      <c r="D10" s="95">
        <f>GM!L12</f>
        <v>84</v>
      </c>
      <c r="E10" s="95">
        <f>CHRYSLER!M172</f>
        <v>0</v>
      </c>
      <c r="F10" s="95">
        <f>GM!L29</f>
        <v>1</v>
      </c>
      <c r="G10" s="95">
        <f>SUM(C10:F10)</f>
        <v>179</v>
      </c>
      <c r="H10" s="95"/>
      <c r="I10" s="95">
        <f>GM!L35</f>
        <v>0</v>
      </c>
      <c r="J10" s="95">
        <f>GM!L58</f>
        <v>19</v>
      </c>
      <c r="K10" s="95"/>
      <c r="L10" s="95">
        <f t="shared" si="1"/>
        <v>19</v>
      </c>
      <c r="M10" s="95"/>
      <c r="N10" s="95">
        <f>SUM(G10+L10)</f>
        <v>198</v>
      </c>
      <c r="O10" s="438"/>
    </row>
    <row r="11" spans="2:32" ht="19.5" customHeight="1">
      <c r="B11" s="97" t="s">
        <v>91</v>
      </c>
      <c r="C11" s="94">
        <f>CHRYSLER!M198</f>
        <v>0</v>
      </c>
      <c r="D11" s="94">
        <f>HONDA!I2</f>
        <v>0</v>
      </c>
      <c r="E11" s="94">
        <f>HONDA!I25</f>
        <v>0</v>
      </c>
      <c r="F11" s="94">
        <v>0</v>
      </c>
      <c r="G11" s="94">
        <f t="shared" si="0"/>
        <v>0</v>
      </c>
      <c r="H11" s="95"/>
      <c r="I11" s="94">
        <f>HONDA!I32</f>
        <v>0</v>
      </c>
      <c r="J11" s="94">
        <f>HONDA!I54</f>
        <v>0</v>
      </c>
      <c r="K11" s="94"/>
      <c r="L11" s="94">
        <f t="shared" si="1"/>
        <v>0</v>
      </c>
      <c r="M11" s="95"/>
      <c r="N11" s="94">
        <f>SUM(L11,G11)</f>
        <v>0</v>
      </c>
      <c r="O11" s="438"/>
    </row>
    <row r="12" spans="2:32" ht="19.5" customHeight="1">
      <c r="B12" s="387" t="s">
        <v>93</v>
      </c>
      <c r="C12" s="95">
        <f>CHRYSLER!M209</f>
        <v>0</v>
      </c>
      <c r="D12" s="95">
        <f>MAZDA!G2</f>
        <v>0</v>
      </c>
      <c r="E12" s="95">
        <f>CHRYSLER!O215</f>
        <v>0</v>
      </c>
      <c r="F12" s="95">
        <f>MAZDA!G5</f>
        <v>0</v>
      </c>
      <c r="G12" s="95">
        <f t="shared" si="0"/>
        <v>0</v>
      </c>
      <c r="H12" s="95"/>
      <c r="I12" s="95">
        <f>MAZDA!G6</f>
        <v>0</v>
      </c>
      <c r="J12" s="95">
        <v>0</v>
      </c>
      <c r="K12" s="95"/>
      <c r="L12" s="95">
        <f t="shared" si="1"/>
        <v>0</v>
      </c>
      <c r="M12" s="95"/>
      <c r="N12" s="95">
        <f>SUM(G12+L12)</f>
        <v>0</v>
      </c>
      <c r="O12" s="438"/>
    </row>
    <row r="13" spans="2:32" ht="19.5" customHeight="1">
      <c r="B13" s="97" t="s">
        <v>256</v>
      </c>
      <c r="C13" s="94">
        <v>0</v>
      </c>
      <c r="D13" s="94">
        <f>SEAT!F13</f>
        <v>0</v>
      </c>
      <c r="E13" s="94">
        <v>0</v>
      </c>
      <c r="F13" s="94">
        <v>0</v>
      </c>
      <c r="G13" s="94">
        <f>C13+D13+E13+F13</f>
        <v>0</v>
      </c>
      <c r="H13" s="95"/>
      <c r="I13" s="94">
        <v>0</v>
      </c>
      <c r="J13" s="94">
        <v>0</v>
      </c>
      <c r="K13" s="94"/>
      <c r="L13" s="94">
        <f>I13+J13+K13</f>
        <v>0</v>
      </c>
      <c r="M13" s="95"/>
      <c r="N13" s="94">
        <f>G13+L13</f>
        <v>0</v>
      </c>
      <c r="O13" s="438"/>
    </row>
    <row r="14" spans="2:32" ht="19.5" customHeight="1">
      <c r="B14" s="387" t="s">
        <v>131</v>
      </c>
      <c r="C14" s="388">
        <f>VW!L2</f>
        <v>19</v>
      </c>
      <c r="D14" s="388">
        <f>VW!L50</f>
        <v>113</v>
      </c>
      <c r="E14" s="388">
        <f>VW!L136</f>
        <v>5</v>
      </c>
      <c r="F14" s="388">
        <f>VW!L153</f>
        <v>1</v>
      </c>
      <c r="G14" s="388">
        <f t="shared" si="0"/>
        <v>138</v>
      </c>
      <c r="H14" s="95"/>
      <c r="I14" s="388">
        <f>VW!L159</f>
        <v>18</v>
      </c>
      <c r="J14" s="388">
        <f>VW!L196</f>
        <v>5</v>
      </c>
      <c r="K14" s="388"/>
      <c r="L14" s="388">
        <f t="shared" si="1"/>
        <v>23</v>
      </c>
      <c r="M14" s="95"/>
      <c r="N14" s="388">
        <f>SUM(L14,G14)</f>
        <v>161</v>
      </c>
      <c r="O14" s="438"/>
    </row>
    <row r="15" spans="2:32" ht="19.5" customHeight="1">
      <c r="B15" s="97" t="s">
        <v>94</v>
      </c>
      <c r="C15" s="94">
        <f>MITSUBISHI!G6</f>
        <v>0</v>
      </c>
      <c r="D15" s="94">
        <f>MITSUBISHI!G2</f>
        <v>0</v>
      </c>
      <c r="E15" s="94">
        <f>CHRYSLER!M240</f>
        <v>0</v>
      </c>
      <c r="F15" s="94">
        <f>MITSUBISHI!G10</f>
        <v>0</v>
      </c>
      <c r="G15" s="94">
        <f t="shared" si="0"/>
        <v>0</v>
      </c>
      <c r="H15" s="95"/>
      <c r="I15" s="94">
        <f>MITSUBISHI!G13</f>
        <v>0</v>
      </c>
      <c r="J15" s="94">
        <f>MITSUBISHI!G23</f>
        <v>0</v>
      </c>
      <c r="K15" s="94"/>
      <c r="L15" s="94">
        <f t="shared" si="1"/>
        <v>0</v>
      </c>
      <c r="M15" s="95"/>
      <c r="N15" s="94">
        <f>SUM(G15+L15)</f>
        <v>0</v>
      </c>
      <c r="O15" s="438"/>
    </row>
    <row r="16" spans="2:32" ht="19.5" customHeight="1">
      <c r="B16" s="387" t="s">
        <v>95</v>
      </c>
      <c r="C16" s="388">
        <f>NISSAN!M2</f>
        <v>0</v>
      </c>
      <c r="D16" s="388">
        <f>NISSAN!M19</f>
        <v>0</v>
      </c>
      <c r="E16" s="388">
        <f>NISSAN!M48</f>
        <v>0</v>
      </c>
      <c r="F16" s="388">
        <f>NISSAN!M55</f>
        <v>0</v>
      </c>
      <c r="G16" s="389">
        <f t="shared" si="0"/>
        <v>0</v>
      </c>
      <c r="H16" s="95"/>
      <c r="I16" s="388">
        <f>NISSAN!M57</f>
        <v>0</v>
      </c>
      <c r="J16" s="388">
        <f>NISSAN!M86</f>
        <v>0</v>
      </c>
      <c r="K16" s="388"/>
      <c r="L16" s="388">
        <f t="shared" si="1"/>
        <v>0</v>
      </c>
      <c r="M16" s="95"/>
      <c r="N16" s="388">
        <f>SUM(L16,G16)</f>
        <v>0</v>
      </c>
      <c r="O16" s="438"/>
    </row>
    <row r="17" spans="2:15" ht="19.5" customHeight="1">
      <c r="B17" s="97" t="s">
        <v>96</v>
      </c>
      <c r="C17" s="94">
        <f>PEUGEOT!G2</f>
        <v>0</v>
      </c>
      <c r="D17" s="94">
        <f>PEUGEOT!G6</f>
        <v>0</v>
      </c>
      <c r="E17" s="94">
        <f>PEUGEOT!G14</f>
        <v>0</v>
      </c>
      <c r="F17" s="94">
        <v>0</v>
      </c>
      <c r="G17" s="96">
        <f>SUM(C17:F17)</f>
        <v>0</v>
      </c>
      <c r="H17" s="95"/>
      <c r="I17" s="94">
        <f>PEUGEOT!G16</f>
        <v>0</v>
      </c>
      <c r="J17" s="94">
        <f>PEUGEOT!G23</f>
        <v>0</v>
      </c>
      <c r="K17" s="94">
        <v>0</v>
      </c>
      <c r="L17" s="94">
        <f>SUM(I17:K17)</f>
        <v>0</v>
      </c>
      <c r="M17" s="95"/>
      <c r="N17" s="94">
        <f>SUM(G17,L17)</f>
        <v>0</v>
      </c>
      <c r="O17" s="438"/>
    </row>
    <row r="18" spans="2:15" ht="19.5" customHeight="1">
      <c r="B18" s="387" t="s">
        <v>824</v>
      </c>
      <c r="C18" s="388">
        <f>KIA!G2</f>
        <v>0</v>
      </c>
      <c r="D18" s="388">
        <f>KIA!G10</f>
        <v>0</v>
      </c>
      <c r="E18" s="388">
        <v>0</v>
      </c>
      <c r="F18" s="388">
        <v>0</v>
      </c>
      <c r="G18" s="389">
        <f>SUM(C18:F18)</f>
        <v>0</v>
      </c>
      <c r="H18" s="95"/>
      <c r="I18" s="388">
        <f>KIA!G21</f>
        <v>0</v>
      </c>
      <c r="J18" s="388">
        <v>0</v>
      </c>
      <c r="K18" s="388">
        <v>0</v>
      </c>
      <c r="L18" s="388">
        <f>SUM(I18:K18)</f>
        <v>0</v>
      </c>
      <c r="M18" s="95"/>
      <c r="N18" s="388">
        <f>SUM(G18,L18)</f>
        <v>0</v>
      </c>
      <c r="O18" s="438"/>
    </row>
    <row r="19" spans="2:15" ht="19.5" customHeight="1">
      <c r="B19" s="97" t="s">
        <v>97</v>
      </c>
      <c r="C19" s="94">
        <f>RENAULT!G2</f>
        <v>0</v>
      </c>
      <c r="D19" s="94">
        <f>RENAULT!G6</f>
        <v>10</v>
      </c>
      <c r="E19" s="94">
        <f>CHRYSLER!O302</f>
        <v>0</v>
      </c>
      <c r="F19" s="94">
        <v>0</v>
      </c>
      <c r="G19" s="94">
        <f t="shared" si="0"/>
        <v>10</v>
      </c>
      <c r="H19" s="95"/>
      <c r="I19" s="94">
        <f>RENAULT!G26</f>
        <v>30</v>
      </c>
      <c r="J19" s="94">
        <f>RENAULT!G60</f>
        <v>1</v>
      </c>
      <c r="K19" s="94"/>
      <c r="L19" s="94">
        <f t="shared" si="1"/>
        <v>31</v>
      </c>
      <c r="M19" s="95"/>
      <c r="N19" s="94">
        <f>SUM(L19,G19)</f>
        <v>41</v>
      </c>
      <c r="O19" s="438"/>
    </row>
    <row r="20" spans="2:15" ht="19.5" customHeight="1">
      <c r="B20" s="387" t="s">
        <v>98</v>
      </c>
      <c r="C20" s="388">
        <f>SUZUKI!G2</f>
        <v>0</v>
      </c>
      <c r="D20" s="388">
        <f>SUZUKI!G8</f>
        <v>0</v>
      </c>
      <c r="E20" s="388">
        <f>SUZUKI!G12</f>
        <v>0</v>
      </c>
      <c r="F20" s="388">
        <v>0</v>
      </c>
      <c r="G20" s="388">
        <f t="shared" si="0"/>
        <v>0</v>
      </c>
      <c r="H20" s="95"/>
      <c r="I20" s="388">
        <f>SUZUKI!G14</f>
        <v>0</v>
      </c>
      <c r="J20" s="388">
        <v>0</v>
      </c>
      <c r="K20" s="388"/>
      <c r="L20" s="388">
        <f t="shared" si="1"/>
        <v>0</v>
      </c>
      <c r="M20" s="95"/>
      <c r="N20" s="388">
        <f>SUM(G20+L20)</f>
        <v>0</v>
      </c>
      <c r="O20" s="438"/>
    </row>
    <row r="21" spans="2:15" ht="19.5" customHeight="1">
      <c r="B21" s="97" t="s">
        <v>172</v>
      </c>
      <c r="C21" s="94">
        <f>TOYOTA!H2</f>
        <v>2</v>
      </c>
      <c r="D21" s="94">
        <f>TOYOTA!H22</f>
        <v>30</v>
      </c>
      <c r="E21" s="94">
        <f>TOYOTA!H38</f>
        <v>5</v>
      </c>
      <c r="F21" s="94">
        <f>CHRYSLER!O332</f>
        <v>0</v>
      </c>
      <c r="G21" s="94">
        <f t="shared" si="0"/>
        <v>37</v>
      </c>
      <c r="H21" s="95"/>
      <c r="I21" s="94">
        <f>TOYOTA!H47</f>
        <v>23</v>
      </c>
      <c r="J21" s="94">
        <f>TOYOTA!H71</f>
        <v>40</v>
      </c>
      <c r="K21" s="94"/>
      <c r="L21" s="94">
        <f t="shared" si="1"/>
        <v>63</v>
      </c>
      <c r="M21" s="95"/>
      <c r="N21" s="94">
        <f>SUM(L21,G21)</f>
        <v>100</v>
      </c>
      <c r="O21" s="438"/>
    </row>
    <row r="22" spans="2:15" ht="19.5" customHeight="1">
      <c r="B22" s="387" t="s">
        <v>133</v>
      </c>
      <c r="C22" s="388">
        <v>0</v>
      </c>
      <c r="D22" s="388">
        <v>0</v>
      </c>
      <c r="E22" s="388">
        <f>BUICK!G2</f>
        <v>4</v>
      </c>
      <c r="F22" s="388">
        <v>0</v>
      </c>
      <c r="G22" s="388">
        <f t="shared" si="0"/>
        <v>4</v>
      </c>
      <c r="H22" s="95"/>
      <c r="I22" s="388">
        <f>BUICK!G13</f>
        <v>6</v>
      </c>
      <c r="J22" s="388">
        <f>BUICK!G23</f>
        <v>3</v>
      </c>
      <c r="K22" s="388"/>
      <c r="L22" s="388">
        <f t="shared" si="1"/>
        <v>9</v>
      </c>
      <c r="M22" s="95"/>
      <c r="N22" s="388">
        <f>SUM(G22+L22)</f>
        <v>13</v>
      </c>
      <c r="O22" s="438"/>
    </row>
    <row r="23" spans="2:15" ht="19.5" customHeight="1">
      <c r="B23" s="97" t="s">
        <v>101</v>
      </c>
      <c r="C23" s="94">
        <v>0</v>
      </c>
      <c r="D23" s="94">
        <v>0</v>
      </c>
      <c r="E23" s="94">
        <f>LINCOLN!F2</f>
        <v>0</v>
      </c>
      <c r="F23" s="94">
        <v>0</v>
      </c>
      <c r="G23" s="94">
        <f t="shared" si="0"/>
        <v>0</v>
      </c>
      <c r="H23" s="95"/>
      <c r="I23" s="94">
        <f>LINCOLN!F4</f>
        <v>0</v>
      </c>
      <c r="J23" s="94">
        <f>LINCOLN!F7</f>
        <v>0</v>
      </c>
      <c r="K23" s="94"/>
      <c r="L23" s="94">
        <f t="shared" si="1"/>
        <v>0</v>
      </c>
      <c r="M23" s="95"/>
      <c r="N23" s="94">
        <f>SUM(L23,G23)</f>
        <v>0</v>
      </c>
      <c r="O23" s="438"/>
    </row>
    <row r="24" spans="2:15" ht="18" customHeight="1">
      <c r="B24" s="98"/>
      <c r="C24" s="389"/>
      <c r="D24" s="389"/>
      <c r="E24" s="389"/>
      <c r="F24" s="389"/>
      <c r="G24" s="389"/>
      <c r="H24" s="95"/>
      <c r="I24" s="388"/>
      <c r="J24" s="388"/>
      <c r="K24" s="388"/>
      <c r="L24" s="388"/>
      <c r="M24" s="95"/>
      <c r="N24" s="388"/>
      <c r="O24" s="438"/>
    </row>
    <row r="25" spans="2:15" ht="19.5" customHeight="1">
      <c r="B25" s="387" t="s">
        <v>173</v>
      </c>
      <c r="C25" s="389"/>
      <c r="D25" s="389"/>
      <c r="E25" s="389"/>
      <c r="F25" s="389"/>
      <c r="G25" s="389"/>
      <c r="H25" s="95"/>
      <c r="I25" s="388"/>
      <c r="J25" s="388"/>
      <c r="K25" s="388">
        <f>CAMIONES!G4</f>
        <v>16</v>
      </c>
      <c r="L25" s="388">
        <f>SUM(I25:K25)</f>
        <v>16</v>
      </c>
      <c r="M25" s="95"/>
      <c r="N25" s="388">
        <f>SUM(L25,G25)</f>
        <v>16</v>
      </c>
      <c r="O25" s="438"/>
    </row>
    <row r="26" spans="2:15" ht="19.5" customHeight="1">
      <c r="B26" s="97" t="s">
        <v>131</v>
      </c>
      <c r="C26" s="96"/>
      <c r="D26" s="96"/>
      <c r="E26" s="96"/>
      <c r="F26" s="96"/>
      <c r="G26" s="96"/>
      <c r="H26" s="95"/>
      <c r="I26" s="94"/>
      <c r="J26" s="94">
        <f>CAMIONES!G38</f>
        <v>0</v>
      </c>
      <c r="K26" s="94"/>
      <c r="L26" s="94">
        <f>SUM(I26:K26)</f>
        <v>0</v>
      </c>
      <c r="M26" s="95"/>
      <c r="N26" s="94">
        <f>SUM(G26+L26)</f>
        <v>0</v>
      </c>
      <c r="O26" s="438"/>
    </row>
    <row r="27" spans="2:15" ht="19.5" customHeight="1">
      <c r="B27" s="387" t="s">
        <v>135</v>
      </c>
      <c r="C27" s="389"/>
      <c r="D27" s="389"/>
      <c r="E27" s="389"/>
      <c r="F27" s="389"/>
      <c r="G27" s="389"/>
      <c r="H27" s="95"/>
      <c r="I27" s="388"/>
      <c r="J27" s="388">
        <f>CAMIONES!G54</f>
        <v>0</v>
      </c>
      <c r="K27" s="388"/>
      <c r="L27" s="388">
        <f>SUM(I27:K27)</f>
        <v>0</v>
      </c>
      <c r="M27" s="95"/>
      <c r="N27" s="388">
        <f>SUM(L27,G27)</f>
        <v>0</v>
      </c>
      <c r="O27" s="438"/>
    </row>
    <row r="28" spans="2:15" ht="19.5" customHeight="1">
      <c r="B28" s="97" t="s">
        <v>92</v>
      </c>
      <c r="C28" s="96"/>
      <c r="D28" s="96"/>
      <c r="E28" s="96"/>
      <c r="F28" s="96"/>
      <c r="G28" s="96"/>
      <c r="H28" s="95"/>
      <c r="I28" s="94"/>
      <c r="J28" s="94">
        <f>CAMIONES!G57</f>
        <v>0</v>
      </c>
      <c r="K28" s="94"/>
      <c r="L28" s="94">
        <f>SUM(I28:K28)</f>
        <v>0</v>
      </c>
      <c r="M28" s="95"/>
      <c r="N28" s="94">
        <f>SUM(G28+L28)</f>
        <v>0</v>
      </c>
      <c r="O28" s="438"/>
    </row>
    <row r="29" spans="2:15" ht="19.5" customHeight="1">
      <c r="B29" s="387" t="s">
        <v>134</v>
      </c>
      <c r="C29" s="389"/>
      <c r="D29" s="389"/>
      <c r="E29" s="389"/>
      <c r="F29" s="389"/>
      <c r="G29" s="389"/>
      <c r="H29" s="95"/>
      <c r="I29" s="388"/>
      <c r="J29" s="388">
        <f>CAMIONES!G69</f>
        <v>0</v>
      </c>
      <c r="K29" s="388"/>
      <c r="L29" s="388">
        <f>SUM(I29:K29)</f>
        <v>0</v>
      </c>
      <c r="M29" s="95"/>
      <c r="N29" s="388">
        <f>SUM(L29,G29)</f>
        <v>0</v>
      </c>
      <c r="O29" s="438"/>
    </row>
    <row r="30" spans="2:15" ht="12" customHeight="1" thickBot="1">
      <c r="B30" s="1"/>
      <c r="C30" s="390"/>
      <c r="D30" s="390"/>
      <c r="E30" s="390"/>
      <c r="F30" s="390"/>
      <c r="G30" s="390"/>
      <c r="H30" s="9"/>
      <c r="I30" s="9"/>
      <c r="J30" s="9"/>
      <c r="K30" s="9"/>
      <c r="L30" s="9"/>
      <c r="M30" s="9"/>
      <c r="N30" s="9"/>
      <c r="O30" s="438"/>
    </row>
    <row r="31" spans="2:15" ht="27.75" customHeight="1" thickBot="1">
      <c r="B31" s="1"/>
      <c r="C31" s="99">
        <f>SUM(C7:C29)</f>
        <v>130</v>
      </c>
      <c r="D31" s="100">
        <f>SUM(D7:D29)</f>
        <v>237</v>
      </c>
      <c r="E31" s="100">
        <f>SUM(E7:E29)</f>
        <v>14</v>
      </c>
      <c r="F31" s="100">
        <f>SUM(F7:F29)</f>
        <v>2</v>
      </c>
      <c r="G31" s="101">
        <f>SUM(G7:G29)</f>
        <v>383</v>
      </c>
      <c r="H31" s="102"/>
      <c r="I31" s="99">
        <f>SUM(I7:I30)</f>
        <v>100</v>
      </c>
      <c r="J31" s="100">
        <f>SUM(J7:J29)</f>
        <v>109</v>
      </c>
      <c r="K31" s="100">
        <f>SUM(K25:K29)</f>
        <v>16</v>
      </c>
      <c r="L31" s="103">
        <f>SUM(I31:K31)</f>
        <v>225</v>
      </c>
      <c r="M31" s="102"/>
      <c r="N31" s="269">
        <f>SUM(N7:N29)</f>
        <v>608</v>
      </c>
      <c r="O31" s="438"/>
    </row>
    <row r="32" spans="2:15" s="435" customFormat="1" ht="12" customHeight="1">
      <c r="B32" s="438"/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</row>
    <row r="33" spans="2:15" s="435" customFormat="1" ht="12" customHeight="1">
      <c r="B33" s="438"/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</row>
    <row r="34" spans="2:15" s="435" customFormat="1" ht="12" customHeight="1"/>
    <row r="35" spans="2:15" s="435" customFormat="1" ht="12" customHeight="1"/>
    <row r="36" spans="2:15" s="435" customFormat="1" ht="12" customHeight="1"/>
    <row r="37" spans="2:15" s="435" customFormat="1" ht="12" customHeight="1"/>
    <row r="38" spans="2:15" s="435" customFormat="1" ht="12" customHeight="1"/>
    <row r="39" spans="2:15" s="435" customFormat="1" ht="12" customHeight="1"/>
    <row r="40" spans="2:15" s="435" customFormat="1" ht="12" customHeight="1"/>
    <row r="41" spans="2:15" s="435" customFormat="1" ht="12" customHeight="1"/>
    <row r="42" spans="2:15" s="435" customFormat="1" ht="12" customHeight="1"/>
    <row r="43" spans="2:15" s="435" customFormat="1" ht="12" customHeight="1"/>
    <row r="44" spans="2:15" s="435" customFormat="1" ht="12" customHeight="1"/>
    <row r="45" spans="2:15" s="435" customFormat="1" ht="12" customHeight="1"/>
    <row r="46" spans="2:15" s="435" customFormat="1" ht="12" customHeight="1"/>
    <row r="47" spans="2:15" s="435" customFormat="1" ht="12" customHeight="1"/>
    <row r="48" spans="2:15" s="435" customFormat="1" ht="12" customHeight="1"/>
    <row r="49" spans="2:2" s="435" customFormat="1" ht="12" customHeight="1"/>
    <row r="50" spans="2:2" s="435" customFormat="1" ht="12" customHeight="1"/>
    <row r="51" spans="2:2" s="435" customFormat="1" ht="12" customHeight="1"/>
    <row r="52" spans="2:2" s="435" customFormat="1" ht="12" customHeight="1"/>
    <row r="53" spans="2:2" s="435" customFormat="1" ht="12" customHeight="1"/>
    <row r="54" spans="2:2" s="435" customFormat="1" ht="12" customHeight="1"/>
    <row r="55" spans="2:2" s="435" customFormat="1" ht="12" customHeight="1"/>
    <row r="56" spans="2:2" s="435" customFormat="1" ht="12" customHeight="1"/>
    <row r="57" spans="2:2" s="435" customFormat="1">
      <c r="B57" s="439"/>
    </row>
    <row r="58" spans="2:2" s="435" customFormat="1">
      <c r="B58" s="439"/>
    </row>
    <row r="59" spans="2:2" s="435" customFormat="1">
      <c r="B59" s="439"/>
    </row>
    <row r="60" spans="2:2" s="435" customFormat="1">
      <c r="B60" s="439"/>
    </row>
    <row r="61" spans="2:2" s="435" customFormat="1">
      <c r="B61" s="439"/>
    </row>
    <row r="62" spans="2:2" s="435" customFormat="1">
      <c r="B62" s="439"/>
    </row>
    <row r="63" spans="2:2" s="435" customFormat="1">
      <c r="B63" s="439"/>
    </row>
    <row r="64" spans="2:2" s="435" customFormat="1">
      <c r="B64" s="439"/>
    </row>
    <row r="65" spans="2:2" s="435" customFormat="1">
      <c r="B65" s="439"/>
    </row>
    <row r="66" spans="2:2" s="435" customFormat="1">
      <c r="B66" s="439"/>
    </row>
    <row r="67" spans="2:2" s="435" customFormat="1">
      <c r="B67" s="439"/>
    </row>
    <row r="68" spans="2:2" s="435" customFormat="1">
      <c r="B68" s="439"/>
    </row>
    <row r="69" spans="2:2" s="435" customFormat="1">
      <c r="B69" s="439"/>
    </row>
    <row r="70" spans="2:2" s="435" customFormat="1">
      <c r="B70" s="439"/>
    </row>
    <row r="71" spans="2:2" s="435" customFormat="1">
      <c r="B71" s="439"/>
    </row>
    <row r="72" spans="2:2" s="435" customFormat="1">
      <c r="B72" s="439"/>
    </row>
    <row r="73" spans="2:2" s="435" customFormat="1">
      <c r="B73" s="439"/>
    </row>
    <row r="74" spans="2:2" s="435" customFormat="1">
      <c r="B74" s="439"/>
    </row>
    <row r="75" spans="2:2" s="435" customFormat="1">
      <c r="B75" s="439"/>
    </row>
    <row r="76" spans="2:2" s="435" customFormat="1">
      <c r="B76" s="439"/>
    </row>
    <row r="77" spans="2:2" s="435" customFormat="1">
      <c r="B77" s="439"/>
    </row>
    <row r="78" spans="2:2" s="435" customFormat="1">
      <c r="B78" s="439"/>
    </row>
    <row r="79" spans="2:2" s="435" customFormat="1">
      <c r="B79" s="439"/>
    </row>
    <row r="80" spans="2:2" s="435" customFormat="1">
      <c r="B80" s="439"/>
    </row>
    <row r="81" spans="2:2" s="435" customFormat="1">
      <c r="B81" s="439"/>
    </row>
    <row r="82" spans="2:2" s="435" customFormat="1">
      <c r="B82" s="439"/>
    </row>
    <row r="83" spans="2:2" s="435" customFormat="1">
      <c r="B83" s="439"/>
    </row>
    <row r="84" spans="2:2" s="435" customFormat="1">
      <c r="B84" s="439"/>
    </row>
    <row r="85" spans="2:2" s="435" customFormat="1">
      <c r="B85" s="439"/>
    </row>
    <row r="86" spans="2:2" s="435" customFormat="1">
      <c r="B86" s="439"/>
    </row>
    <row r="87" spans="2:2" s="435" customFormat="1">
      <c r="B87" s="439"/>
    </row>
    <row r="88" spans="2:2" s="435" customFormat="1">
      <c r="B88" s="439"/>
    </row>
    <row r="89" spans="2:2" s="435" customFormat="1">
      <c r="B89" s="439"/>
    </row>
    <row r="90" spans="2:2" s="435" customFormat="1">
      <c r="B90" s="439"/>
    </row>
    <row r="91" spans="2:2" s="435" customFormat="1">
      <c r="B91" s="439"/>
    </row>
    <row r="92" spans="2:2" s="435" customFormat="1">
      <c r="B92" s="439"/>
    </row>
    <row r="93" spans="2:2" s="435" customFormat="1">
      <c r="B93" s="439"/>
    </row>
    <row r="94" spans="2:2" s="435" customFormat="1">
      <c r="B94" s="439"/>
    </row>
    <row r="95" spans="2:2" s="435" customFormat="1">
      <c r="B95" s="439"/>
    </row>
    <row r="96" spans="2:2" s="435" customFormat="1">
      <c r="B96" s="439"/>
    </row>
    <row r="97" spans="2:2" s="435" customFormat="1">
      <c r="B97" s="439"/>
    </row>
    <row r="98" spans="2:2" s="435" customFormat="1">
      <c r="B98" s="439"/>
    </row>
    <row r="99" spans="2:2" s="435" customFormat="1">
      <c r="B99" s="439"/>
    </row>
    <row r="100" spans="2:2" s="435" customFormat="1">
      <c r="B100" s="439"/>
    </row>
    <row r="101" spans="2:2" s="435" customFormat="1">
      <c r="B101" s="439"/>
    </row>
    <row r="102" spans="2:2" s="435" customFormat="1">
      <c r="B102" s="439"/>
    </row>
    <row r="103" spans="2:2" s="435" customFormat="1">
      <c r="B103" s="439"/>
    </row>
    <row r="104" spans="2:2" s="435" customFormat="1">
      <c r="B104" s="439"/>
    </row>
    <row r="105" spans="2:2" s="435" customFormat="1">
      <c r="B105" s="439"/>
    </row>
    <row r="106" spans="2:2" s="435" customFormat="1">
      <c r="B106" s="439"/>
    </row>
    <row r="107" spans="2:2" s="435" customFormat="1">
      <c r="B107" s="439"/>
    </row>
    <row r="108" spans="2:2" s="435" customFormat="1">
      <c r="B108" s="439"/>
    </row>
    <row r="109" spans="2:2" s="435" customFormat="1">
      <c r="B109" s="439"/>
    </row>
    <row r="110" spans="2:2" s="435" customFormat="1">
      <c r="B110" s="439"/>
    </row>
    <row r="111" spans="2:2" s="435" customFormat="1">
      <c r="B111" s="439"/>
    </row>
    <row r="112" spans="2:2" s="435" customFormat="1">
      <c r="B112" s="439"/>
    </row>
    <row r="113" spans="2:2" s="435" customFormat="1">
      <c r="B113" s="439"/>
    </row>
    <row r="114" spans="2:2" s="435" customFormat="1">
      <c r="B114" s="439"/>
    </row>
    <row r="115" spans="2:2" s="435" customFormat="1">
      <c r="B115" s="439"/>
    </row>
    <row r="116" spans="2:2" s="435" customFormat="1">
      <c r="B116" s="439"/>
    </row>
    <row r="117" spans="2:2" s="435" customFormat="1">
      <c r="B117" s="439"/>
    </row>
    <row r="118" spans="2:2" s="435" customFormat="1">
      <c r="B118" s="439"/>
    </row>
    <row r="119" spans="2:2" s="435" customFormat="1">
      <c r="B119" s="439"/>
    </row>
    <row r="120" spans="2:2" s="435" customFormat="1">
      <c r="B120" s="439"/>
    </row>
    <row r="121" spans="2:2" s="435" customFormat="1">
      <c r="B121" s="439"/>
    </row>
    <row r="122" spans="2:2" s="435" customFormat="1">
      <c r="B122" s="439"/>
    </row>
    <row r="123" spans="2:2" s="435" customFormat="1">
      <c r="B123" s="439"/>
    </row>
    <row r="124" spans="2:2" s="435" customFormat="1">
      <c r="B124" s="439"/>
    </row>
    <row r="125" spans="2:2" s="435" customFormat="1">
      <c r="B125" s="439"/>
    </row>
    <row r="126" spans="2:2" s="435" customFormat="1">
      <c r="B126" s="439"/>
    </row>
    <row r="127" spans="2:2" s="435" customFormat="1">
      <c r="B127" s="439"/>
    </row>
    <row r="128" spans="2:2" s="435" customFormat="1">
      <c r="B128" s="439"/>
    </row>
    <row r="129" spans="2:2" s="435" customFormat="1">
      <c r="B129" s="439"/>
    </row>
    <row r="130" spans="2:2" s="435" customFormat="1">
      <c r="B130" s="439"/>
    </row>
    <row r="131" spans="2:2" s="435" customFormat="1">
      <c r="B131" s="439"/>
    </row>
    <row r="132" spans="2:2" s="435" customFormat="1">
      <c r="B132" s="439"/>
    </row>
    <row r="133" spans="2:2" s="435" customFormat="1">
      <c r="B133" s="439"/>
    </row>
    <row r="134" spans="2:2" s="435" customFormat="1">
      <c r="B134" s="439"/>
    </row>
    <row r="135" spans="2:2" s="435" customFormat="1">
      <c r="B135" s="439"/>
    </row>
    <row r="136" spans="2:2" s="435" customFormat="1">
      <c r="B136" s="439"/>
    </row>
    <row r="137" spans="2:2" s="435" customFormat="1">
      <c r="B137" s="439"/>
    </row>
    <row r="138" spans="2:2" s="435" customFormat="1">
      <c r="B138" s="439"/>
    </row>
    <row r="139" spans="2:2" s="435" customFormat="1">
      <c r="B139" s="439"/>
    </row>
    <row r="140" spans="2:2" s="435" customFormat="1">
      <c r="B140" s="439"/>
    </row>
    <row r="141" spans="2:2" s="435" customFormat="1">
      <c r="B141" s="439"/>
    </row>
    <row r="142" spans="2:2" s="435" customFormat="1">
      <c r="B142" s="439"/>
    </row>
  </sheetData>
  <mergeCells count="2">
    <mergeCell ref="D2:H2"/>
    <mergeCell ref="D3:G3"/>
  </mergeCells>
  <phoneticPr fontId="19" type="noConversion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N27:N28 N25:N26 N23 N21:N22 N19:N20 N16 N14:N15 N10:N12 N9 N8 K31 G13 L13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4"/>
  <sheetViews>
    <sheetView showGridLines="0" topLeftCell="C43" zoomScale="50" zoomScaleNormal="50" zoomScaleSheetLayoutView="50" workbookViewId="0">
      <selection activeCell="E62" sqref="E62"/>
    </sheetView>
  </sheetViews>
  <sheetFormatPr baseColWidth="10" defaultRowHeight="15.75"/>
  <cols>
    <col min="1" max="1" width="25.5703125" style="75" customWidth="1"/>
    <col min="2" max="2" width="36" style="75" customWidth="1"/>
    <col min="3" max="3" width="36" style="243" customWidth="1"/>
    <col min="4" max="7" width="36" style="75" customWidth="1"/>
    <col min="8" max="8" width="36" style="451" customWidth="1"/>
    <col min="9" max="48" width="11.42578125" style="451"/>
    <col min="49" max="16384" width="11.42578125" style="75"/>
  </cols>
  <sheetData>
    <row r="1" spans="1:7" ht="50.25" customHeight="1">
      <c r="A1" s="73" t="s">
        <v>141</v>
      </c>
      <c r="B1" s="145" t="s">
        <v>147</v>
      </c>
      <c r="C1" s="184" t="s">
        <v>142</v>
      </c>
      <c r="D1" s="145" t="s">
        <v>282</v>
      </c>
      <c r="E1" s="74" t="s">
        <v>245</v>
      </c>
      <c r="F1" s="74" t="s">
        <v>155</v>
      </c>
      <c r="G1" s="74" t="s">
        <v>153</v>
      </c>
    </row>
    <row r="2" spans="1:7" ht="29.25" customHeight="1">
      <c r="A2" s="1077" t="s">
        <v>97</v>
      </c>
      <c r="B2" s="883" t="s">
        <v>140</v>
      </c>
      <c r="C2" s="922" t="s">
        <v>20</v>
      </c>
      <c r="D2" s="139" t="s">
        <v>346</v>
      </c>
      <c r="E2" s="603"/>
      <c r="F2" s="897">
        <f>SUM(E2:E5)</f>
        <v>0</v>
      </c>
      <c r="G2" s="894">
        <f>F2</f>
        <v>0</v>
      </c>
    </row>
    <row r="3" spans="1:7" ht="29.25" customHeight="1">
      <c r="A3" s="1078"/>
      <c r="B3" s="884"/>
      <c r="C3" s="921"/>
      <c r="D3" s="82" t="s">
        <v>347</v>
      </c>
      <c r="E3" s="296"/>
      <c r="F3" s="890"/>
      <c r="G3" s="895"/>
    </row>
    <row r="4" spans="1:7" ht="29.25" customHeight="1">
      <c r="A4" s="1078"/>
      <c r="B4" s="884"/>
      <c r="C4" s="921"/>
      <c r="D4" s="82" t="s">
        <v>348</v>
      </c>
      <c r="E4" s="298"/>
      <c r="F4" s="890"/>
      <c r="G4" s="895"/>
    </row>
    <row r="5" spans="1:7" ht="29.25" customHeight="1">
      <c r="A5" s="1078"/>
      <c r="B5" s="884"/>
      <c r="C5" s="921"/>
      <c r="D5" s="82" t="s">
        <v>849</v>
      </c>
      <c r="E5" s="296"/>
      <c r="F5" s="890"/>
      <c r="G5" s="896"/>
    </row>
    <row r="6" spans="1:7" ht="29.25" customHeight="1">
      <c r="A6" s="1078"/>
      <c r="B6" s="880" t="s">
        <v>139</v>
      </c>
      <c r="C6" s="919" t="s">
        <v>170</v>
      </c>
      <c r="D6" s="80" t="s">
        <v>354</v>
      </c>
      <c r="E6" s="297"/>
      <c r="F6" s="949">
        <f>SUM(E6:E12)</f>
        <v>0</v>
      </c>
      <c r="G6" s="899">
        <f>SUM(F6:F25)</f>
        <v>10</v>
      </c>
    </row>
    <row r="7" spans="1:7" ht="29.25" customHeight="1">
      <c r="A7" s="1078"/>
      <c r="B7" s="880"/>
      <c r="C7" s="919"/>
      <c r="D7" s="80" t="s">
        <v>365</v>
      </c>
      <c r="E7" s="297"/>
      <c r="F7" s="949"/>
      <c r="G7" s="900"/>
    </row>
    <row r="8" spans="1:7" ht="29.25" customHeight="1">
      <c r="A8" s="1078"/>
      <c r="B8" s="880"/>
      <c r="C8" s="919"/>
      <c r="D8" s="80" t="s">
        <v>346</v>
      </c>
      <c r="E8" s="297"/>
      <c r="F8" s="949"/>
      <c r="G8" s="900"/>
    </row>
    <row r="9" spans="1:7" ht="29.25" customHeight="1">
      <c r="A9" s="1078"/>
      <c r="B9" s="880"/>
      <c r="C9" s="919"/>
      <c r="D9" s="80" t="s">
        <v>355</v>
      </c>
      <c r="E9" s="297"/>
      <c r="F9" s="949"/>
      <c r="G9" s="900"/>
    </row>
    <row r="10" spans="1:7" ht="29.25" customHeight="1">
      <c r="A10" s="1078"/>
      <c r="B10" s="880"/>
      <c r="C10" s="919"/>
      <c r="D10" s="80" t="s">
        <v>356</v>
      </c>
      <c r="E10" s="297"/>
      <c r="F10" s="949"/>
      <c r="G10" s="900"/>
    </row>
    <row r="11" spans="1:7" ht="29.25" customHeight="1">
      <c r="A11" s="1078"/>
      <c r="B11" s="880"/>
      <c r="C11" s="919"/>
      <c r="D11" s="80" t="s">
        <v>353</v>
      </c>
      <c r="E11" s="297"/>
      <c r="F11" s="949"/>
      <c r="G11" s="900"/>
    </row>
    <row r="12" spans="1:7" ht="29.25" customHeight="1">
      <c r="A12" s="1078"/>
      <c r="B12" s="880"/>
      <c r="C12" s="919"/>
      <c r="D12" s="80" t="s">
        <v>863</v>
      </c>
      <c r="E12" s="297"/>
      <c r="F12" s="949"/>
      <c r="G12" s="900"/>
    </row>
    <row r="13" spans="1:7" ht="29.25" customHeight="1">
      <c r="A13" s="1078"/>
      <c r="B13" s="880"/>
      <c r="C13" s="919" t="s">
        <v>1255</v>
      </c>
      <c r="D13" s="80" t="s">
        <v>1273</v>
      </c>
      <c r="E13" s="297">
        <v>2</v>
      </c>
      <c r="F13" s="949">
        <f>SUM(E13:E15)</f>
        <v>8</v>
      </c>
      <c r="G13" s="900"/>
    </row>
    <row r="14" spans="1:7" ht="29.25" customHeight="1">
      <c r="A14" s="1078"/>
      <c r="B14" s="880"/>
      <c r="C14" s="919"/>
      <c r="D14" s="80" t="s">
        <v>1211</v>
      </c>
      <c r="E14" s="297">
        <v>3</v>
      </c>
      <c r="F14" s="949"/>
      <c r="G14" s="900"/>
    </row>
    <row r="15" spans="1:7" ht="29.25" customHeight="1">
      <c r="A15" s="1078"/>
      <c r="B15" s="880"/>
      <c r="C15" s="919"/>
      <c r="D15" s="80" t="s">
        <v>1036</v>
      </c>
      <c r="E15" s="297">
        <v>3</v>
      </c>
      <c r="F15" s="949"/>
      <c r="G15" s="900"/>
    </row>
    <row r="16" spans="1:7" ht="29.25" customHeight="1">
      <c r="A16" s="1078"/>
      <c r="B16" s="880"/>
      <c r="C16" s="919" t="s">
        <v>261</v>
      </c>
      <c r="D16" s="80" t="s">
        <v>1176</v>
      </c>
      <c r="E16" s="297"/>
      <c r="F16" s="949">
        <f>SUM(E16:E20)</f>
        <v>0</v>
      </c>
      <c r="G16" s="900"/>
    </row>
    <row r="17" spans="1:7" ht="29.25" customHeight="1">
      <c r="A17" s="1078"/>
      <c r="B17" s="880"/>
      <c r="C17" s="919"/>
      <c r="D17" s="80" t="s">
        <v>1177</v>
      </c>
      <c r="E17" s="297"/>
      <c r="F17" s="949"/>
      <c r="G17" s="900"/>
    </row>
    <row r="18" spans="1:7" ht="29.25" customHeight="1">
      <c r="A18" s="1078"/>
      <c r="B18" s="880"/>
      <c r="C18" s="919"/>
      <c r="D18" s="80" t="s">
        <v>803</v>
      </c>
      <c r="E18" s="297"/>
      <c r="F18" s="949"/>
      <c r="G18" s="900"/>
    </row>
    <row r="19" spans="1:7" ht="29.25" customHeight="1">
      <c r="A19" s="1078"/>
      <c r="B19" s="880"/>
      <c r="C19" s="919"/>
      <c r="D19" s="80" t="s">
        <v>1157</v>
      </c>
      <c r="E19" s="297"/>
      <c r="F19" s="949"/>
      <c r="G19" s="900"/>
    </row>
    <row r="20" spans="1:7" ht="29.25" customHeight="1">
      <c r="A20" s="1078"/>
      <c r="B20" s="880"/>
      <c r="C20" s="919"/>
      <c r="D20" s="80" t="s">
        <v>1243</v>
      </c>
      <c r="E20" s="297"/>
      <c r="F20" s="949"/>
      <c r="G20" s="900"/>
    </row>
    <row r="21" spans="1:7" ht="29.25" customHeight="1">
      <c r="A21" s="1078"/>
      <c r="B21" s="880"/>
      <c r="C21" s="919" t="s">
        <v>236</v>
      </c>
      <c r="D21" s="80" t="s">
        <v>353</v>
      </c>
      <c r="E21" s="297"/>
      <c r="F21" s="949">
        <f>SUM(E21:E22)</f>
        <v>0</v>
      </c>
      <c r="G21" s="900"/>
    </row>
    <row r="22" spans="1:7" ht="29.25" customHeight="1">
      <c r="A22" s="1078"/>
      <c r="B22" s="880"/>
      <c r="C22" s="919"/>
      <c r="D22" s="80"/>
      <c r="E22" s="297"/>
      <c r="F22" s="949"/>
      <c r="G22" s="900"/>
    </row>
    <row r="23" spans="1:7" ht="29.25" customHeight="1">
      <c r="A23" s="1078"/>
      <c r="B23" s="880"/>
      <c r="C23" s="919" t="s">
        <v>9</v>
      </c>
      <c r="D23" s="80" t="s">
        <v>925</v>
      </c>
      <c r="E23" s="604">
        <v>1</v>
      </c>
      <c r="F23" s="949">
        <f>SUM(E23:E25)</f>
        <v>2</v>
      </c>
      <c r="G23" s="900"/>
    </row>
    <row r="24" spans="1:7" ht="29.25" customHeight="1">
      <c r="A24" s="1078"/>
      <c r="B24" s="880"/>
      <c r="C24" s="919"/>
      <c r="D24" s="80" t="s">
        <v>1036</v>
      </c>
      <c r="E24" s="297">
        <v>1</v>
      </c>
      <c r="F24" s="949"/>
      <c r="G24" s="900"/>
    </row>
    <row r="25" spans="1:7" ht="29.25" customHeight="1">
      <c r="A25" s="1078"/>
      <c r="B25" s="880"/>
      <c r="C25" s="919"/>
      <c r="D25" s="80" t="s">
        <v>1156</v>
      </c>
      <c r="E25" s="297"/>
      <c r="F25" s="949"/>
      <c r="G25" s="901"/>
    </row>
    <row r="26" spans="1:7" ht="29.25" customHeight="1">
      <c r="A26" s="1078"/>
      <c r="B26" s="884" t="s">
        <v>143</v>
      </c>
      <c r="C26" s="921" t="s">
        <v>961</v>
      </c>
      <c r="D26" s="82" t="s">
        <v>1302</v>
      </c>
      <c r="E26" s="296">
        <v>1</v>
      </c>
      <c r="F26" s="890">
        <f>SUM(E26:E29)</f>
        <v>5</v>
      </c>
      <c r="G26" s="904">
        <f>SUM(F26:F59)</f>
        <v>30</v>
      </c>
    </row>
    <row r="27" spans="1:7" ht="29.25" customHeight="1">
      <c r="A27" s="1078"/>
      <c r="B27" s="884"/>
      <c r="C27" s="921"/>
      <c r="D27" s="82" t="s">
        <v>1147</v>
      </c>
      <c r="E27" s="296">
        <v>1</v>
      </c>
      <c r="F27" s="890"/>
      <c r="G27" s="905"/>
    </row>
    <row r="28" spans="1:7" ht="29.25" customHeight="1">
      <c r="A28" s="1078"/>
      <c r="B28" s="884"/>
      <c r="C28" s="921"/>
      <c r="D28" s="82" t="s">
        <v>1217</v>
      </c>
      <c r="E28" s="296">
        <v>1</v>
      </c>
      <c r="F28" s="890"/>
      <c r="G28" s="905"/>
    </row>
    <row r="29" spans="1:7" ht="29.25" customHeight="1">
      <c r="A29" s="1078"/>
      <c r="B29" s="884"/>
      <c r="C29" s="921"/>
      <c r="D29" s="82" t="s">
        <v>1212</v>
      </c>
      <c r="E29" s="296">
        <v>2</v>
      </c>
      <c r="F29" s="890"/>
      <c r="G29" s="905"/>
    </row>
    <row r="30" spans="1:7" ht="29.25" customHeight="1">
      <c r="A30" s="1078"/>
      <c r="B30" s="884"/>
      <c r="C30" s="921" t="s">
        <v>357</v>
      </c>
      <c r="D30" s="82" t="s">
        <v>358</v>
      </c>
      <c r="E30" s="296"/>
      <c r="F30" s="890">
        <f>SUM(E30:E33)</f>
        <v>0</v>
      </c>
      <c r="G30" s="905"/>
    </row>
    <row r="31" spans="1:7" ht="29.25" customHeight="1">
      <c r="A31" s="1078"/>
      <c r="B31" s="884"/>
      <c r="C31" s="921"/>
      <c r="D31" s="82" t="s">
        <v>359</v>
      </c>
      <c r="E31" s="296"/>
      <c r="F31" s="890"/>
      <c r="G31" s="905"/>
    </row>
    <row r="32" spans="1:7" ht="29.25" customHeight="1">
      <c r="A32" s="1078"/>
      <c r="B32" s="884"/>
      <c r="C32" s="921"/>
      <c r="D32" s="82" t="s">
        <v>360</v>
      </c>
      <c r="E32" s="296"/>
      <c r="F32" s="890"/>
      <c r="G32" s="905"/>
    </row>
    <row r="33" spans="1:7" ht="29.25" customHeight="1">
      <c r="A33" s="1078"/>
      <c r="B33" s="884"/>
      <c r="C33" s="921"/>
      <c r="D33" s="82" t="s">
        <v>361</v>
      </c>
      <c r="E33" s="296"/>
      <c r="F33" s="890"/>
      <c r="G33" s="905"/>
    </row>
    <row r="34" spans="1:7" ht="29.25" customHeight="1">
      <c r="A34" s="1078"/>
      <c r="B34" s="884"/>
      <c r="C34" s="921" t="s">
        <v>120</v>
      </c>
      <c r="D34" s="82" t="s">
        <v>1200</v>
      </c>
      <c r="E34" s="296"/>
      <c r="F34" s="890">
        <f>SUM(E34:E48)</f>
        <v>5</v>
      </c>
      <c r="G34" s="905"/>
    </row>
    <row r="35" spans="1:7" ht="29.25" customHeight="1">
      <c r="A35" s="1078"/>
      <c r="B35" s="884"/>
      <c r="C35" s="921"/>
      <c r="D35" s="82" t="s">
        <v>1200</v>
      </c>
      <c r="E35" s="296"/>
      <c r="F35" s="890"/>
      <c r="G35" s="905"/>
    </row>
    <row r="36" spans="1:7" ht="29.25" customHeight="1">
      <c r="A36" s="1078"/>
      <c r="B36" s="884"/>
      <c r="C36" s="921"/>
      <c r="D36" s="82" t="s">
        <v>925</v>
      </c>
      <c r="E36" s="603"/>
      <c r="F36" s="890"/>
      <c r="G36" s="905"/>
    </row>
    <row r="37" spans="1:7" ht="29.25" customHeight="1">
      <c r="A37" s="1078"/>
      <c r="B37" s="884"/>
      <c r="C37" s="921"/>
      <c r="D37" s="82" t="s">
        <v>1244</v>
      </c>
      <c r="E37" s="296"/>
      <c r="F37" s="890"/>
      <c r="G37" s="905"/>
    </row>
    <row r="38" spans="1:7" ht="29.25" customHeight="1">
      <c r="A38" s="1078"/>
      <c r="B38" s="884"/>
      <c r="C38" s="921"/>
      <c r="D38" s="82" t="s">
        <v>1158</v>
      </c>
      <c r="E38" s="296"/>
      <c r="F38" s="890"/>
      <c r="G38" s="905"/>
    </row>
    <row r="39" spans="1:7" ht="29.25" customHeight="1">
      <c r="A39" s="1078"/>
      <c r="B39" s="884"/>
      <c r="C39" s="921"/>
      <c r="D39" s="82" t="s">
        <v>1147</v>
      </c>
      <c r="E39" s="296"/>
      <c r="F39" s="890"/>
      <c r="G39" s="905"/>
    </row>
    <row r="40" spans="1:7" ht="29.25" customHeight="1">
      <c r="A40" s="1078"/>
      <c r="B40" s="884"/>
      <c r="C40" s="921"/>
      <c r="D40" s="82" t="s">
        <v>1201</v>
      </c>
      <c r="E40" s="296"/>
      <c r="F40" s="890"/>
      <c r="G40" s="905"/>
    </row>
    <row r="41" spans="1:7" ht="29.25" customHeight="1">
      <c r="A41" s="1078"/>
      <c r="B41" s="884"/>
      <c r="C41" s="921"/>
      <c r="D41" s="82" t="s">
        <v>1282</v>
      </c>
      <c r="E41" s="296">
        <v>3</v>
      </c>
      <c r="F41" s="890"/>
      <c r="G41" s="905"/>
    </row>
    <row r="42" spans="1:7" ht="29.25" customHeight="1">
      <c r="A42" s="1078"/>
      <c r="B42" s="884"/>
      <c r="C42" s="921"/>
      <c r="D42" s="82" t="s">
        <v>1281</v>
      </c>
      <c r="E42" s="296"/>
      <c r="F42" s="890"/>
      <c r="G42" s="905"/>
    </row>
    <row r="43" spans="1:7" ht="29.25" customHeight="1">
      <c r="A43" s="1078"/>
      <c r="B43" s="884"/>
      <c r="C43" s="921"/>
      <c r="D43" s="82" t="s">
        <v>348</v>
      </c>
      <c r="E43" s="296">
        <v>2</v>
      </c>
      <c r="F43" s="890"/>
      <c r="G43" s="905"/>
    </row>
    <row r="44" spans="1:7" ht="29.25" customHeight="1">
      <c r="A44" s="1078"/>
      <c r="B44" s="884"/>
      <c r="C44" s="921"/>
      <c r="D44" s="82" t="s">
        <v>349</v>
      </c>
      <c r="E44" s="296"/>
      <c r="F44" s="890"/>
      <c r="G44" s="905"/>
    </row>
    <row r="45" spans="1:7" ht="29.25" customHeight="1">
      <c r="A45" s="1078"/>
      <c r="B45" s="884"/>
      <c r="C45" s="921"/>
      <c r="D45" s="82" t="s">
        <v>350</v>
      </c>
      <c r="E45" s="296"/>
      <c r="F45" s="890"/>
      <c r="G45" s="905"/>
    </row>
    <row r="46" spans="1:7" ht="29.25" customHeight="1">
      <c r="A46" s="1078"/>
      <c r="B46" s="884"/>
      <c r="C46" s="921"/>
      <c r="D46" s="82" t="s">
        <v>362</v>
      </c>
      <c r="E46" s="296"/>
      <c r="F46" s="890"/>
      <c r="G46" s="905"/>
    </row>
    <row r="47" spans="1:7" ht="29.25" customHeight="1">
      <c r="A47" s="1078"/>
      <c r="B47" s="884"/>
      <c r="C47" s="921"/>
      <c r="D47" s="82" t="s">
        <v>363</v>
      </c>
      <c r="E47" s="296"/>
      <c r="F47" s="890"/>
      <c r="G47" s="905"/>
    </row>
    <row r="48" spans="1:7" ht="29.25" customHeight="1">
      <c r="A48" s="1078"/>
      <c r="B48" s="884"/>
      <c r="C48" s="921"/>
      <c r="D48" s="82" t="s">
        <v>364</v>
      </c>
      <c r="E48" s="296"/>
      <c r="F48" s="890"/>
      <c r="G48" s="905"/>
    </row>
    <row r="49" spans="1:7" ht="29.25" customHeight="1">
      <c r="A49" s="1078"/>
      <c r="B49" s="884"/>
      <c r="C49" s="921" t="s">
        <v>1146</v>
      </c>
      <c r="D49" s="82" t="s">
        <v>925</v>
      </c>
      <c r="E49" s="296">
        <v>7</v>
      </c>
      <c r="F49" s="890">
        <f>SUM(E49:E52)</f>
        <v>18</v>
      </c>
      <c r="G49" s="905"/>
    </row>
    <row r="50" spans="1:7" ht="29.25" customHeight="1">
      <c r="A50" s="1078"/>
      <c r="B50" s="884"/>
      <c r="C50" s="921"/>
      <c r="D50" s="82" t="s">
        <v>1256</v>
      </c>
      <c r="E50" s="296">
        <v>5</v>
      </c>
      <c r="F50" s="890"/>
      <c r="G50" s="905"/>
    </row>
    <row r="51" spans="1:7" ht="29.25" customHeight="1">
      <c r="A51" s="1078"/>
      <c r="B51" s="884"/>
      <c r="C51" s="921"/>
      <c r="D51" s="82" t="s">
        <v>1211</v>
      </c>
      <c r="E51" s="296">
        <v>5</v>
      </c>
      <c r="F51" s="890"/>
      <c r="G51" s="905"/>
    </row>
    <row r="52" spans="1:7" ht="29.25" customHeight="1">
      <c r="A52" s="1078"/>
      <c r="B52" s="884"/>
      <c r="C52" s="921"/>
      <c r="D52" s="82" t="s">
        <v>1148</v>
      </c>
      <c r="E52" s="296">
        <v>1</v>
      </c>
      <c r="F52" s="890"/>
      <c r="G52" s="905"/>
    </row>
    <row r="53" spans="1:7" ht="29.25" customHeight="1">
      <c r="A53" s="1078"/>
      <c r="B53" s="884"/>
      <c r="C53" s="740"/>
      <c r="D53" s="82" t="s">
        <v>925</v>
      </c>
      <c r="E53" s="296"/>
      <c r="F53" s="741"/>
      <c r="G53" s="905"/>
    </row>
    <row r="54" spans="1:7" ht="27.75" customHeight="1">
      <c r="A54" s="1078"/>
      <c r="B54" s="884"/>
      <c r="C54" s="921" t="s">
        <v>115</v>
      </c>
      <c r="D54" s="82" t="s">
        <v>351</v>
      </c>
      <c r="E54" s="296"/>
      <c r="F54" s="890">
        <f>SUM(E54:E59)</f>
        <v>2</v>
      </c>
      <c r="G54" s="905"/>
    </row>
    <row r="55" spans="1:7" ht="29.25" customHeight="1">
      <c r="A55" s="1078"/>
      <c r="B55" s="884"/>
      <c r="C55" s="921"/>
      <c r="D55" s="82" t="s">
        <v>352</v>
      </c>
      <c r="E55" s="296"/>
      <c r="F55" s="890"/>
      <c r="G55" s="905"/>
    </row>
    <row r="56" spans="1:7" ht="29.25" customHeight="1">
      <c r="A56" s="1078"/>
      <c r="B56" s="884"/>
      <c r="C56" s="921"/>
      <c r="D56" s="82" t="s">
        <v>1218</v>
      </c>
      <c r="E56" s="296">
        <v>2</v>
      </c>
      <c r="F56" s="890"/>
      <c r="G56" s="905"/>
    </row>
    <row r="57" spans="1:7" ht="29.25" customHeight="1">
      <c r="A57" s="1078"/>
      <c r="B57" s="884"/>
      <c r="C57" s="921"/>
      <c r="D57" s="82" t="s">
        <v>1202</v>
      </c>
      <c r="E57" s="296"/>
      <c r="F57" s="890"/>
      <c r="G57" s="905"/>
    </row>
    <row r="58" spans="1:7" ht="29.25" customHeight="1">
      <c r="A58" s="1078"/>
      <c r="B58" s="884"/>
      <c r="C58" s="921"/>
      <c r="D58" s="82" t="s">
        <v>1203</v>
      </c>
      <c r="E58" s="296"/>
      <c r="F58" s="890"/>
      <c r="G58" s="905"/>
    </row>
    <row r="59" spans="1:7" ht="29.25" customHeight="1">
      <c r="A59" s="1078"/>
      <c r="B59" s="884"/>
      <c r="C59" s="921"/>
      <c r="D59" s="82" t="s">
        <v>353</v>
      </c>
      <c r="E59" s="296"/>
      <c r="F59" s="890"/>
      <c r="G59" s="906"/>
    </row>
    <row r="60" spans="1:7" ht="36.75" customHeight="1">
      <c r="A60" s="1078"/>
      <c r="B60" s="1073" t="s">
        <v>144</v>
      </c>
      <c r="C60" s="982" t="s">
        <v>70</v>
      </c>
      <c r="D60" s="161" t="s">
        <v>1257</v>
      </c>
      <c r="E60" s="297"/>
      <c r="F60" s="949">
        <f>SUM(E60:E61)</f>
        <v>1</v>
      </c>
      <c r="G60" s="1074">
        <f>F60:F60</f>
        <v>1</v>
      </c>
    </row>
    <row r="61" spans="1:7" ht="36.75" customHeight="1">
      <c r="A61" s="814"/>
      <c r="B61" s="1073"/>
      <c r="C61" s="982"/>
      <c r="D61" s="200" t="s">
        <v>1283</v>
      </c>
      <c r="E61" s="816">
        <v>1</v>
      </c>
      <c r="F61" s="1075"/>
      <c r="G61" s="1074"/>
    </row>
    <row r="62" spans="1:7" ht="39" customHeight="1">
      <c r="A62" s="1076"/>
      <c r="B62" s="999"/>
      <c r="C62" s="999"/>
      <c r="D62" s="143"/>
      <c r="E62" s="83">
        <f>SUM(E2:E61)</f>
        <v>41</v>
      </c>
      <c r="F62" s="83"/>
      <c r="G62" s="84">
        <f>SUM(G2:G61)</f>
        <v>41</v>
      </c>
    </row>
    <row r="63" spans="1:7" s="451" customFormat="1">
      <c r="C63" s="459"/>
    </row>
    <row r="64" spans="1:7" s="451" customFormat="1">
      <c r="C64" s="459"/>
    </row>
    <row r="65" spans="3:3" s="451" customFormat="1">
      <c r="C65" s="459"/>
    </row>
    <row r="66" spans="3:3" s="451" customFormat="1">
      <c r="C66" s="459"/>
    </row>
    <row r="67" spans="3:3" s="451" customFormat="1">
      <c r="C67" s="459"/>
    </row>
    <row r="68" spans="3:3" s="451" customFormat="1">
      <c r="C68" s="459"/>
    </row>
    <row r="69" spans="3:3" s="451" customFormat="1">
      <c r="C69" s="459"/>
    </row>
    <row r="70" spans="3:3" s="451" customFormat="1">
      <c r="C70" s="459"/>
    </row>
    <row r="71" spans="3:3" s="451" customFormat="1">
      <c r="C71" s="459"/>
    </row>
    <row r="72" spans="3:3" s="451" customFormat="1">
      <c r="C72" s="459"/>
    </row>
    <row r="73" spans="3:3" s="451" customFormat="1">
      <c r="C73" s="459"/>
    </row>
    <row r="74" spans="3:3" s="451" customFormat="1">
      <c r="C74" s="459"/>
    </row>
    <row r="75" spans="3:3" s="451" customFormat="1">
      <c r="C75" s="459"/>
    </row>
    <row r="76" spans="3:3" s="451" customFormat="1">
      <c r="C76" s="459"/>
    </row>
    <row r="77" spans="3:3" s="451" customFormat="1">
      <c r="C77" s="459"/>
    </row>
    <row r="78" spans="3:3" s="451" customFormat="1">
      <c r="C78" s="459"/>
    </row>
    <row r="79" spans="3:3" s="451" customFormat="1">
      <c r="C79" s="459"/>
    </row>
    <row r="80" spans="3:3" s="451" customFormat="1">
      <c r="C80" s="459"/>
    </row>
    <row r="81" spans="3:3" s="451" customFormat="1">
      <c r="C81" s="459"/>
    </row>
    <row r="82" spans="3:3" s="451" customFormat="1">
      <c r="C82" s="459"/>
    </row>
    <row r="83" spans="3:3" s="451" customFormat="1">
      <c r="C83" s="459"/>
    </row>
    <row r="84" spans="3:3" s="451" customFormat="1">
      <c r="C84" s="459"/>
    </row>
    <row r="85" spans="3:3" s="451" customFormat="1">
      <c r="C85" s="459"/>
    </row>
    <row r="86" spans="3:3" s="451" customFormat="1">
      <c r="C86" s="459"/>
    </row>
    <row r="87" spans="3:3" s="451" customFormat="1">
      <c r="C87" s="459"/>
    </row>
    <row r="88" spans="3:3" s="451" customFormat="1">
      <c r="C88" s="459"/>
    </row>
    <row r="89" spans="3:3" s="451" customFormat="1">
      <c r="C89" s="459"/>
    </row>
    <row r="90" spans="3:3" s="451" customFormat="1">
      <c r="C90" s="459"/>
    </row>
    <row r="91" spans="3:3" s="451" customFormat="1">
      <c r="C91" s="459"/>
    </row>
    <row r="92" spans="3:3" s="451" customFormat="1">
      <c r="C92" s="459"/>
    </row>
    <row r="93" spans="3:3" s="451" customFormat="1">
      <c r="C93" s="459"/>
    </row>
    <row r="94" spans="3:3" s="451" customFormat="1">
      <c r="C94" s="459"/>
    </row>
    <row r="95" spans="3:3" s="451" customFormat="1">
      <c r="C95" s="459"/>
    </row>
    <row r="96" spans="3:3" s="451" customFormat="1">
      <c r="C96" s="459"/>
    </row>
    <row r="97" spans="3:3" s="451" customFormat="1">
      <c r="C97" s="459"/>
    </row>
    <row r="98" spans="3:3" s="451" customFormat="1">
      <c r="C98" s="459"/>
    </row>
    <row r="99" spans="3:3" s="451" customFormat="1">
      <c r="C99" s="459"/>
    </row>
    <row r="100" spans="3:3" s="451" customFormat="1">
      <c r="C100" s="459"/>
    </row>
    <row r="101" spans="3:3" s="451" customFormat="1">
      <c r="C101" s="459"/>
    </row>
    <row r="102" spans="3:3" s="451" customFormat="1">
      <c r="C102" s="459"/>
    </row>
    <row r="103" spans="3:3" s="451" customFormat="1">
      <c r="C103" s="459"/>
    </row>
    <row r="104" spans="3:3" s="451" customFormat="1">
      <c r="C104" s="459"/>
    </row>
    <row r="105" spans="3:3" s="451" customFormat="1">
      <c r="C105" s="459"/>
    </row>
    <row r="106" spans="3:3" s="451" customFormat="1">
      <c r="C106" s="459"/>
    </row>
    <row r="107" spans="3:3" s="451" customFormat="1">
      <c r="C107" s="459"/>
    </row>
    <row r="108" spans="3:3" s="451" customFormat="1">
      <c r="C108" s="459"/>
    </row>
    <row r="109" spans="3:3" s="451" customFormat="1">
      <c r="C109" s="459"/>
    </row>
    <row r="110" spans="3:3" s="451" customFormat="1">
      <c r="C110" s="459"/>
    </row>
    <row r="111" spans="3:3" s="451" customFormat="1">
      <c r="C111" s="459"/>
    </row>
    <row r="112" spans="3:3" s="451" customFormat="1">
      <c r="C112" s="459"/>
    </row>
    <row r="113" spans="3:3" s="451" customFormat="1">
      <c r="C113" s="459"/>
    </row>
    <row r="114" spans="3:3" s="451" customFormat="1">
      <c r="C114" s="459"/>
    </row>
  </sheetData>
  <mergeCells count="34">
    <mergeCell ref="A62:C62"/>
    <mergeCell ref="A2:A60"/>
    <mergeCell ref="B26:B59"/>
    <mergeCell ref="C2:C5"/>
    <mergeCell ref="C23:C25"/>
    <mergeCell ref="C54:C59"/>
    <mergeCell ref="C21:C22"/>
    <mergeCell ref="C6:C12"/>
    <mergeCell ref="C16:C20"/>
    <mergeCell ref="B6:B25"/>
    <mergeCell ref="B2:B5"/>
    <mergeCell ref="C30:C33"/>
    <mergeCell ref="C26:C29"/>
    <mergeCell ref="C34:C48"/>
    <mergeCell ref="C49:C52"/>
    <mergeCell ref="C13:C15"/>
    <mergeCell ref="G2:G5"/>
    <mergeCell ref="G26:G59"/>
    <mergeCell ref="G6:G25"/>
    <mergeCell ref="F2:F5"/>
    <mergeCell ref="F54:F59"/>
    <mergeCell ref="F6:F12"/>
    <mergeCell ref="F16:F20"/>
    <mergeCell ref="F21:F22"/>
    <mergeCell ref="F23:F25"/>
    <mergeCell ref="F30:F33"/>
    <mergeCell ref="F26:F29"/>
    <mergeCell ref="F34:F48"/>
    <mergeCell ref="F49:F52"/>
    <mergeCell ref="C60:C61"/>
    <mergeCell ref="B60:B61"/>
    <mergeCell ref="G60:G61"/>
    <mergeCell ref="F13:F15"/>
    <mergeCell ref="F60:F61"/>
  </mergeCells>
  <pageMargins left="0.7" right="0.7" top="0.75" bottom="0.75" header="0.3" footer="0.3"/>
  <pageSetup scale="39" orientation="portrait" r:id="rId1"/>
  <ignoredErrors>
    <ignoredError sqref="F21 F30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topLeftCell="A15" zoomScale="60" zoomScaleNormal="60" zoomScaleSheetLayoutView="80" workbookViewId="0">
      <selection activeCell="E2" sqref="E2:E6"/>
    </sheetView>
  </sheetViews>
  <sheetFormatPr baseColWidth="10" defaultRowHeight="15.75"/>
  <cols>
    <col min="1" max="1" width="18.7109375" style="75" customWidth="1"/>
    <col min="2" max="2" width="22.85546875" style="75" bestFit="1" customWidth="1"/>
    <col min="3" max="3" width="21.7109375" style="247" customWidth="1"/>
    <col min="4" max="4" width="21" style="75" customWidth="1"/>
    <col min="5" max="5" width="29.7109375" style="75" bestFit="1" customWidth="1"/>
    <col min="6" max="7" width="22.42578125" style="75" customWidth="1"/>
    <col min="8" max="31" width="11.42578125" style="451"/>
    <col min="32" max="16384" width="11.42578125" style="75"/>
  </cols>
  <sheetData>
    <row r="1" spans="1:7" ht="33">
      <c r="A1" s="73" t="s">
        <v>141</v>
      </c>
      <c r="B1" s="145" t="s">
        <v>147</v>
      </c>
      <c r="C1" s="145" t="s">
        <v>142</v>
      </c>
      <c r="D1" s="84" t="s">
        <v>282</v>
      </c>
      <c r="E1" s="145" t="s">
        <v>242</v>
      </c>
      <c r="F1" s="145" t="s">
        <v>155</v>
      </c>
      <c r="G1" s="74" t="s">
        <v>153</v>
      </c>
    </row>
    <row r="2" spans="1:7" ht="24.75" customHeight="1">
      <c r="A2" s="1079" t="s">
        <v>98</v>
      </c>
      <c r="B2" s="883" t="s">
        <v>140</v>
      </c>
      <c r="C2" s="888" t="s">
        <v>21</v>
      </c>
      <c r="D2" s="162" t="s">
        <v>296</v>
      </c>
      <c r="E2" s="271"/>
      <c r="F2" s="890">
        <f>SUM(E2:E7)</f>
        <v>0</v>
      </c>
      <c r="G2" s="904">
        <f>SUM(F2:F2)</f>
        <v>0</v>
      </c>
    </row>
    <row r="3" spans="1:7" ht="24.75" customHeight="1">
      <c r="A3" s="1080"/>
      <c r="B3" s="884"/>
      <c r="C3" s="881"/>
      <c r="D3" s="162" t="s">
        <v>288</v>
      </c>
      <c r="E3" s="288"/>
      <c r="F3" s="890"/>
      <c r="G3" s="905"/>
    </row>
    <row r="4" spans="1:7" ht="24.75" customHeight="1">
      <c r="A4" s="1080"/>
      <c r="B4" s="884"/>
      <c r="C4" s="881"/>
      <c r="D4" s="162" t="s">
        <v>297</v>
      </c>
      <c r="E4" s="288"/>
      <c r="F4" s="890"/>
      <c r="G4" s="905"/>
    </row>
    <row r="5" spans="1:7" ht="24.75" customHeight="1">
      <c r="A5" s="1080"/>
      <c r="B5" s="884"/>
      <c r="C5" s="881"/>
      <c r="D5" s="162" t="s">
        <v>290</v>
      </c>
      <c r="E5" s="288"/>
      <c r="F5" s="890"/>
      <c r="G5" s="905"/>
    </row>
    <row r="6" spans="1:7" ht="24.75" customHeight="1">
      <c r="A6" s="1080"/>
      <c r="B6" s="884"/>
      <c r="C6" s="881"/>
      <c r="D6" s="162" t="s">
        <v>298</v>
      </c>
      <c r="E6" s="288"/>
      <c r="F6" s="890"/>
      <c r="G6" s="905"/>
    </row>
    <row r="7" spans="1:7" ht="24.75" customHeight="1">
      <c r="A7" s="1080"/>
      <c r="B7" s="884"/>
      <c r="C7" s="881"/>
      <c r="D7" s="162" t="s">
        <v>299</v>
      </c>
      <c r="E7" s="288"/>
      <c r="F7" s="890"/>
      <c r="G7" s="906"/>
    </row>
    <row r="8" spans="1:7" ht="24.75" customHeight="1">
      <c r="A8" s="1080"/>
      <c r="B8" s="880" t="s">
        <v>139</v>
      </c>
      <c r="C8" s="902" t="s">
        <v>280</v>
      </c>
      <c r="D8" s="166" t="s">
        <v>288</v>
      </c>
      <c r="E8" s="272"/>
      <c r="F8" s="949">
        <f>SUM(E8:E11)</f>
        <v>0</v>
      </c>
      <c r="G8" s="899">
        <f>SUM(F8:F11)</f>
        <v>0</v>
      </c>
    </row>
    <row r="9" spans="1:7" ht="24.75" customHeight="1">
      <c r="A9" s="1080"/>
      <c r="B9" s="880"/>
      <c r="C9" s="902"/>
      <c r="D9" s="166" t="s">
        <v>289</v>
      </c>
      <c r="E9" s="189"/>
      <c r="F9" s="949"/>
      <c r="G9" s="900"/>
    </row>
    <row r="10" spans="1:7" ht="24.75" customHeight="1">
      <c r="A10" s="1080"/>
      <c r="B10" s="880"/>
      <c r="C10" s="902"/>
      <c r="D10" s="166" t="s">
        <v>290</v>
      </c>
      <c r="E10" s="189"/>
      <c r="F10" s="949"/>
      <c r="G10" s="900"/>
    </row>
    <row r="11" spans="1:7" ht="24.75" customHeight="1">
      <c r="A11" s="1080"/>
      <c r="B11" s="880"/>
      <c r="C11" s="902"/>
      <c r="D11" s="166" t="s">
        <v>291</v>
      </c>
      <c r="E11" s="189"/>
      <c r="F11" s="949"/>
      <c r="G11" s="900"/>
    </row>
    <row r="12" spans="1:7" ht="24.75" customHeight="1">
      <c r="A12" s="1080"/>
      <c r="B12" s="884" t="s">
        <v>2</v>
      </c>
      <c r="C12" s="889" t="s">
        <v>32</v>
      </c>
      <c r="D12" s="162" t="s">
        <v>283</v>
      </c>
      <c r="E12" s="271"/>
      <c r="F12" s="890">
        <f>SUM(E12:E13)</f>
        <v>0</v>
      </c>
      <c r="G12" s="909">
        <f>SUM(F12:F13)</f>
        <v>0</v>
      </c>
    </row>
    <row r="13" spans="1:7" ht="24.75" customHeight="1">
      <c r="A13" s="1080"/>
      <c r="B13" s="884"/>
      <c r="C13" s="889"/>
      <c r="D13" s="162" t="s">
        <v>284</v>
      </c>
      <c r="E13" s="288"/>
      <c r="F13" s="890"/>
      <c r="G13" s="909"/>
    </row>
    <row r="14" spans="1:7" ht="24.75" customHeight="1">
      <c r="A14" s="1080"/>
      <c r="B14" s="880" t="s">
        <v>143</v>
      </c>
      <c r="C14" s="1081" t="s">
        <v>49</v>
      </c>
      <c r="D14" s="166" t="s">
        <v>285</v>
      </c>
      <c r="E14" s="272"/>
      <c r="F14" s="949">
        <f>SUM( E14:E17)</f>
        <v>0</v>
      </c>
      <c r="G14" s="900">
        <f>SUM(F14:F22)</f>
        <v>0</v>
      </c>
    </row>
    <row r="15" spans="1:7" ht="24.75" customHeight="1">
      <c r="A15" s="1080"/>
      <c r="B15" s="880"/>
      <c r="C15" s="1081"/>
      <c r="D15" s="166" t="s">
        <v>283</v>
      </c>
      <c r="E15" s="189"/>
      <c r="F15" s="949"/>
      <c r="G15" s="900"/>
    </row>
    <row r="16" spans="1:7" ht="24.75" customHeight="1">
      <c r="A16" s="1080"/>
      <c r="B16" s="880"/>
      <c r="C16" s="1081"/>
      <c r="D16" s="166" t="s">
        <v>286</v>
      </c>
      <c r="E16" s="189"/>
      <c r="F16" s="949"/>
      <c r="G16" s="900"/>
    </row>
    <row r="17" spans="1:7" ht="24.75" customHeight="1">
      <c r="A17" s="1080"/>
      <c r="B17" s="880"/>
      <c r="C17" s="1081"/>
      <c r="D17" s="166" t="s">
        <v>287</v>
      </c>
      <c r="E17" s="189"/>
      <c r="F17" s="949"/>
      <c r="G17" s="900"/>
    </row>
    <row r="18" spans="1:7" ht="24.75" customHeight="1">
      <c r="A18" s="1080"/>
      <c r="B18" s="880"/>
      <c r="C18" s="414" t="s">
        <v>823</v>
      </c>
      <c r="D18" s="379"/>
      <c r="E18" s="272"/>
      <c r="F18" s="380">
        <f>SUM(E18)</f>
        <v>0</v>
      </c>
      <c r="G18" s="900"/>
    </row>
    <row r="19" spans="1:7" ht="24.75" customHeight="1">
      <c r="A19" s="1080"/>
      <c r="B19" s="880"/>
      <c r="C19" s="1082" t="s">
        <v>226</v>
      </c>
      <c r="D19" s="166" t="s">
        <v>292</v>
      </c>
      <c r="E19" s="272"/>
      <c r="F19" s="949">
        <f>SUM(E19:E22)</f>
        <v>0</v>
      </c>
      <c r="G19" s="900"/>
    </row>
    <row r="20" spans="1:7" ht="24.75" customHeight="1">
      <c r="A20" s="1080"/>
      <c r="B20" s="880"/>
      <c r="C20" s="1082"/>
      <c r="D20" s="166" t="s">
        <v>293</v>
      </c>
      <c r="E20" s="189"/>
      <c r="F20" s="949"/>
      <c r="G20" s="900"/>
    </row>
    <row r="21" spans="1:7" ht="24.75" customHeight="1">
      <c r="A21" s="1080"/>
      <c r="B21" s="880"/>
      <c r="C21" s="1082"/>
      <c r="D21" s="166" t="s">
        <v>294</v>
      </c>
      <c r="E21" s="189"/>
      <c r="F21" s="949"/>
      <c r="G21" s="900"/>
    </row>
    <row r="22" spans="1:7" ht="37.5" customHeight="1">
      <c r="A22" s="1080"/>
      <c r="B22" s="1073"/>
      <c r="C22" s="1083"/>
      <c r="D22" s="202" t="s">
        <v>295</v>
      </c>
      <c r="E22" s="224"/>
      <c r="F22" s="1075"/>
      <c r="G22" s="901"/>
    </row>
    <row r="23" spans="1:7" ht="36.75" customHeight="1">
      <c r="A23" s="1076"/>
      <c r="B23" s="999"/>
      <c r="C23" s="999"/>
      <c r="D23" s="140"/>
      <c r="E23" s="104">
        <f>SUM(E2:E22)</f>
        <v>0</v>
      </c>
      <c r="F23" s="79"/>
      <c r="G23" s="79">
        <f>SUM(G2:G22)</f>
        <v>0</v>
      </c>
    </row>
    <row r="24" spans="1:7" s="451" customFormat="1">
      <c r="C24" s="454"/>
    </row>
    <row r="25" spans="1:7" s="451" customFormat="1">
      <c r="C25" s="454"/>
    </row>
    <row r="26" spans="1:7" s="451" customFormat="1">
      <c r="C26" s="454"/>
    </row>
    <row r="27" spans="1:7" s="451" customFormat="1">
      <c r="C27" s="454"/>
    </row>
    <row r="28" spans="1:7" s="451" customFormat="1">
      <c r="C28" s="454"/>
    </row>
    <row r="29" spans="1:7" s="451" customFormat="1">
      <c r="C29" s="454"/>
    </row>
    <row r="30" spans="1:7" s="451" customFormat="1">
      <c r="C30" s="454"/>
    </row>
    <row r="31" spans="1:7" s="451" customFormat="1">
      <c r="C31" s="454"/>
    </row>
    <row r="32" spans="1:7" s="451" customFormat="1">
      <c r="C32" s="454"/>
    </row>
    <row r="33" spans="3:3" s="451" customFormat="1">
      <c r="C33" s="454"/>
    </row>
    <row r="34" spans="3:3" s="451" customFormat="1">
      <c r="C34" s="454"/>
    </row>
    <row r="35" spans="3:3" s="451" customFormat="1">
      <c r="C35" s="454"/>
    </row>
    <row r="36" spans="3:3" s="451" customFormat="1">
      <c r="C36" s="454"/>
    </row>
    <row r="37" spans="3:3" s="451" customFormat="1">
      <c r="C37" s="454"/>
    </row>
    <row r="38" spans="3:3" s="451" customFormat="1">
      <c r="C38" s="454"/>
    </row>
    <row r="39" spans="3:3" s="451" customFormat="1">
      <c r="C39" s="454"/>
    </row>
    <row r="40" spans="3:3" s="451" customFormat="1">
      <c r="C40" s="454"/>
    </row>
    <row r="41" spans="3:3" s="451" customFormat="1">
      <c r="C41" s="454"/>
    </row>
    <row r="42" spans="3:3" s="451" customFormat="1">
      <c r="C42" s="454"/>
    </row>
    <row r="43" spans="3:3" s="451" customFormat="1">
      <c r="C43" s="454"/>
    </row>
    <row r="44" spans="3:3" s="451" customFormat="1">
      <c r="C44" s="454"/>
    </row>
    <row r="45" spans="3:3" s="451" customFormat="1">
      <c r="C45" s="454"/>
    </row>
    <row r="46" spans="3:3" s="451" customFormat="1">
      <c r="C46" s="454"/>
    </row>
    <row r="47" spans="3:3" s="451" customFormat="1">
      <c r="C47" s="454"/>
    </row>
    <row r="48" spans="3:3" s="451" customFormat="1">
      <c r="C48" s="454"/>
    </row>
    <row r="49" spans="3:3" s="451" customFormat="1">
      <c r="C49" s="454"/>
    </row>
    <row r="50" spans="3:3" s="451" customFormat="1">
      <c r="C50" s="454"/>
    </row>
    <row r="51" spans="3:3" s="451" customFormat="1">
      <c r="C51" s="454"/>
    </row>
    <row r="52" spans="3:3" s="451" customFormat="1">
      <c r="C52" s="454"/>
    </row>
    <row r="53" spans="3:3" s="451" customFormat="1">
      <c r="C53" s="454"/>
    </row>
    <row r="54" spans="3:3" s="451" customFormat="1">
      <c r="C54" s="454"/>
    </row>
    <row r="55" spans="3:3" s="451" customFormat="1">
      <c r="C55" s="454"/>
    </row>
    <row r="56" spans="3:3" s="451" customFormat="1">
      <c r="C56" s="454"/>
    </row>
    <row r="57" spans="3:3" s="451" customFormat="1">
      <c r="C57" s="454"/>
    </row>
    <row r="58" spans="3:3" s="451" customFormat="1">
      <c r="C58" s="454"/>
    </row>
    <row r="59" spans="3:3" s="451" customFormat="1">
      <c r="C59" s="454"/>
    </row>
    <row r="60" spans="3:3" s="451" customFormat="1">
      <c r="C60" s="454"/>
    </row>
    <row r="61" spans="3:3" s="451" customFormat="1">
      <c r="C61" s="454"/>
    </row>
    <row r="62" spans="3:3" s="451" customFormat="1">
      <c r="C62" s="454"/>
    </row>
    <row r="63" spans="3:3" s="451" customFormat="1">
      <c r="C63" s="454"/>
    </row>
    <row r="64" spans="3:3" s="451" customFormat="1">
      <c r="C64" s="454"/>
    </row>
    <row r="65" spans="3:3" s="451" customFormat="1">
      <c r="C65" s="454"/>
    </row>
    <row r="66" spans="3:3" s="451" customFormat="1">
      <c r="C66" s="454"/>
    </row>
    <row r="67" spans="3:3" s="451" customFormat="1">
      <c r="C67" s="454"/>
    </row>
    <row r="68" spans="3:3" s="451" customFormat="1">
      <c r="C68" s="454"/>
    </row>
    <row r="69" spans="3:3" s="451" customFormat="1">
      <c r="C69" s="454"/>
    </row>
    <row r="70" spans="3:3" s="451" customFormat="1">
      <c r="C70" s="454"/>
    </row>
    <row r="71" spans="3:3" s="451" customFormat="1">
      <c r="C71" s="454"/>
    </row>
    <row r="72" spans="3:3" s="451" customFormat="1">
      <c r="C72" s="454"/>
    </row>
    <row r="73" spans="3:3" s="451" customFormat="1">
      <c r="C73" s="454"/>
    </row>
    <row r="74" spans="3:3" s="451" customFormat="1">
      <c r="C74" s="454"/>
    </row>
    <row r="75" spans="3:3" s="451" customFormat="1">
      <c r="C75" s="454"/>
    </row>
    <row r="76" spans="3:3" s="451" customFormat="1">
      <c r="C76" s="454"/>
    </row>
    <row r="77" spans="3:3" s="451" customFormat="1">
      <c r="C77" s="454"/>
    </row>
    <row r="78" spans="3:3" s="451" customFormat="1">
      <c r="C78" s="454"/>
    </row>
    <row r="79" spans="3:3" s="451" customFormat="1">
      <c r="C79" s="454"/>
    </row>
    <row r="80" spans="3:3" s="451" customFormat="1">
      <c r="C80" s="454"/>
    </row>
    <row r="81" spans="3:3" s="451" customFormat="1">
      <c r="C81" s="454"/>
    </row>
    <row r="82" spans="3:3" s="451" customFormat="1">
      <c r="C82" s="454"/>
    </row>
    <row r="83" spans="3:3" s="451" customFormat="1">
      <c r="C83" s="454"/>
    </row>
    <row r="84" spans="3:3" s="451" customFormat="1">
      <c r="C84" s="454"/>
    </row>
    <row r="85" spans="3:3" s="451" customFormat="1">
      <c r="C85" s="454"/>
    </row>
    <row r="86" spans="3:3" s="451" customFormat="1">
      <c r="C86" s="454"/>
    </row>
    <row r="87" spans="3:3" s="451" customFormat="1">
      <c r="C87" s="454"/>
    </row>
    <row r="88" spans="3:3" s="451" customFormat="1">
      <c r="C88" s="454"/>
    </row>
    <row r="89" spans="3:3" s="451" customFormat="1">
      <c r="C89" s="454"/>
    </row>
    <row r="90" spans="3:3" s="451" customFormat="1">
      <c r="C90" s="454"/>
    </row>
    <row r="91" spans="3:3" s="451" customFormat="1">
      <c r="C91" s="454"/>
    </row>
    <row r="92" spans="3:3" s="451" customFormat="1">
      <c r="C92" s="454"/>
    </row>
    <row r="93" spans="3:3" s="451" customFormat="1">
      <c r="C93" s="454"/>
    </row>
    <row r="94" spans="3:3" s="451" customFormat="1">
      <c r="C94" s="454"/>
    </row>
    <row r="95" spans="3:3" s="451" customFormat="1">
      <c r="C95" s="454"/>
    </row>
    <row r="96" spans="3:3" s="451" customFormat="1">
      <c r="C96" s="454"/>
    </row>
    <row r="97" spans="3:3" s="451" customFormat="1">
      <c r="C97" s="454"/>
    </row>
    <row r="98" spans="3:3" s="451" customFormat="1">
      <c r="C98" s="454"/>
    </row>
    <row r="99" spans="3:3" s="451" customFormat="1">
      <c r="C99" s="454"/>
    </row>
    <row r="100" spans="3:3" s="451" customFormat="1">
      <c r="C100" s="454"/>
    </row>
    <row r="101" spans="3:3" s="451" customFormat="1">
      <c r="C101" s="454"/>
    </row>
    <row r="102" spans="3:3" s="451" customFormat="1">
      <c r="C102" s="454"/>
    </row>
    <row r="103" spans="3:3" s="451" customFormat="1">
      <c r="C103" s="454"/>
    </row>
    <row r="104" spans="3:3" s="451" customFormat="1">
      <c r="C104" s="454"/>
    </row>
    <row r="105" spans="3:3" s="451" customFormat="1">
      <c r="C105" s="454"/>
    </row>
    <row r="106" spans="3:3" s="451" customFormat="1">
      <c r="C106" s="454"/>
    </row>
    <row r="107" spans="3:3" s="451" customFormat="1">
      <c r="C107" s="454"/>
    </row>
    <row r="108" spans="3:3" s="451" customFormat="1">
      <c r="C108" s="454"/>
    </row>
    <row r="109" spans="3:3" s="451" customFormat="1">
      <c r="C109" s="454"/>
    </row>
    <row r="110" spans="3:3" s="451" customFormat="1">
      <c r="C110" s="454"/>
    </row>
    <row r="111" spans="3:3" s="451" customFormat="1">
      <c r="C111" s="454"/>
    </row>
    <row r="112" spans="3:3" s="451" customFormat="1">
      <c r="C112" s="454"/>
    </row>
    <row r="113" spans="3:3" s="451" customFormat="1">
      <c r="C113" s="454"/>
    </row>
    <row r="114" spans="3:3" s="451" customFormat="1">
      <c r="C114" s="454"/>
    </row>
    <row r="115" spans="3:3" s="451" customFormat="1">
      <c r="C115" s="454"/>
    </row>
    <row r="116" spans="3:3" s="451" customFormat="1">
      <c r="C116" s="454"/>
    </row>
    <row r="117" spans="3:3" s="451" customFormat="1">
      <c r="C117" s="454"/>
    </row>
    <row r="118" spans="3:3" s="451" customFormat="1">
      <c r="C118" s="454"/>
    </row>
    <row r="119" spans="3:3" s="451" customFormat="1">
      <c r="C119" s="454"/>
    </row>
    <row r="120" spans="3:3" s="451" customFormat="1">
      <c r="C120" s="454"/>
    </row>
    <row r="121" spans="3:3" s="451" customFormat="1">
      <c r="C121" s="454"/>
    </row>
    <row r="122" spans="3:3" s="451" customFormat="1">
      <c r="C122" s="454"/>
    </row>
    <row r="123" spans="3:3" s="451" customFormat="1">
      <c r="C123" s="454"/>
    </row>
    <row r="124" spans="3:3" s="451" customFormat="1">
      <c r="C124" s="454"/>
    </row>
    <row r="125" spans="3:3" s="451" customFormat="1">
      <c r="C125" s="454"/>
    </row>
    <row r="126" spans="3:3" s="451" customFormat="1">
      <c r="C126" s="454"/>
    </row>
    <row r="127" spans="3:3" s="451" customFormat="1">
      <c r="C127" s="454"/>
    </row>
    <row r="128" spans="3:3" s="451" customFormat="1">
      <c r="C128" s="454"/>
    </row>
    <row r="129" spans="3:3" s="451" customFormat="1">
      <c r="C129" s="454"/>
    </row>
    <row r="130" spans="3:3" s="451" customFormat="1">
      <c r="C130" s="454"/>
    </row>
    <row r="131" spans="3:3" s="451" customFormat="1">
      <c r="C131" s="454"/>
    </row>
    <row r="132" spans="3:3" s="451" customFormat="1">
      <c r="C132" s="454"/>
    </row>
    <row r="133" spans="3:3" s="451" customFormat="1">
      <c r="C133" s="454"/>
    </row>
  </sheetData>
  <mergeCells count="20">
    <mergeCell ref="G12:G13"/>
    <mergeCell ref="F2:F7"/>
    <mergeCell ref="G2:G7"/>
    <mergeCell ref="F8:F11"/>
    <mergeCell ref="F12:F13"/>
    <mergeCell ref="F14:F17"/>
    <mergeCell ref="F19:F22"/>
    <mergeCell ref="A23:C23"/>
    <mergeCell ref="G8:G11"/>
    <mergeCell ref="G14:G22"/>
    <mergeCell ref="B8:B11"/>
    <mergeCell ref="A2:A22"/>
    <mergeCell ref="B14:B22"/>
    <mergeCell ref="B12:B13"/>
    <mergeCell ref="C12:C13"/>
    <mergeCell ref="C14:C17"/>
    <mergeCell ref="C8:C11"/>
    <mergeCell ref="C19:C22"/>
    <mergeCell ref="B2:B7"/>
    <mergeCell ref="C2:C7"/>
  </mergeCells>
  <pageMargins left="0.7" right="0.7" top="0.75" bottom="0.75" header="0.3" footer="0.3"/>
  <pageSetup scale="59" orientation="portrait" r:id="rId1"/>
  <ignoredErrors>
    <ignoredError sqref="F12 F8 F2 F14 F19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4"/>
  <sheetViews>
    <sheetView showGridLines="0" zoomScale="60" zoomScaleNormal="60" zoomScaleSheetLayoutView="80" workbookViewId="0">
      <selection activeCell="E13" sqref="E13"/>
    </sheetView>
  </sheetViews>
  <sheetFormatPr baseColWidth="10" defaultRowHeight="15.75"/>
  <cols>
    <col min="1" max="1" width="18.7109375" style="75" customWidth="1"/>
    <col min="2" max="2" width="22.85546875" style="75" bestFit="1" customWidth="1"/>
    <col min="3" max="3" width="21.7109375" style="247" customWidth="1"/>
    <col min="4" max="4" width="21" style="75" customWidth="1"/>
    <col min="5" max="5" width="29.7109375" style="75" bestFit="1" customWidth="1"/>
    <col min="6" max="7" width="22.42578125" style="75" customWidth="1"/>
    <col min="8" max="31" width="11.42578125" style="451"/>
    <col min="32" max="16384" width="11.42578125" style="75"/>
  </cols>
  <sheetData>
    <row r="1" spans="1:7" ht="33">
      <c r="A1" s="73" t="s">
        <v>141</v>
      </c>
      <c r="B1" s="145" t="s">
        <v>147</v>
      </c>
      <c r="C1" s="145" t="s">
        <v>142</v>
      </c>
      <c r="D1" s="84" t="s">
        <v>282</v>
      </c>
      <c r="E1" s="145" t="s">
        <v>242</v>
      </c>
      <c r="F1" s="145" t="s">
        <v>155</v>
      </c>
      <c r="G1" s="74" t="s">
        <v>153</v>
      </c>
    </row>
    <row r="2" spans="1:7" ht="24.75" customHeight="1">
      <c r="A2" s="1079" t="s">
        <v>98</v>
      </c>
      <c r="B2" s="883" t="s">
        <v>140</v>
      </c>
      <c r="C2" s="888" t="s">
        <v>21</v>
      </c>
      <c r="D2" s="656" t="s">
        <v>296</v>
      </c>
      <c r="E2" s="271"/>
      <c r="F2" s="890">
        <f>SUM(E2:E7)</f>
        <v>0</v>
      </c>
      <c r="G2" s="904">
        <f>SUM(F2:F2)</f>
        <v>0</v>
      </c>
    </row>
    <row r="3" spans="1:7" ht="24.75" customHeight="1">
      <c r="A3" s="1080"/>
      <c r="B3" s="884"/>
      <c r="C3" s="881"/>
      <c r="D3" s="656" t="s">
        <v>288</v>
      </c>
      <c r="E3" s="658"/>
      <c r="F3" s="890"/>
      <c r="G3" s="905"/>
    </row>
    <row r="4" spans="1:7" ht="24.75" customHeight="1">
      <c r="A4" s="1080"/>
      <c r="B4" s="884"/>
      <c r="C4" s="881"/>
      <c r="D4" s="656" t="s">
        <v>297</v>
      </c>
      <c r="E4" s="658"/>
      <c r="F4" s="890"/>
      <c r="G4" s="905"/>
    </row>
    <row r="5" spans="1:7" ht="24.75" customHeight="1">
      <c r="A5" s="1080"/>
      <c r="B5" s="884"/>
      <c r="C5" s="881"/>
      <c r="D5" s="656" t="s">
        <v>290</v>
      </c>
      <c r="E5" s="658"/>
      <c r="F5" s="890"/>
      <c r="G5" s="905"/>
    </row>
    <row r="6" spans="1:7" ht="24.75" customHeight="1">
      <c r="A6" s="1080"/>
      <c r="B6" s="884"/>
      <c r="C6" s="881"/>
      <c r="D6" s="656" t="s">
        <v>298</v>
      </c>
      <c r="E6" s="658"/>
      <c r="F6" s="890"/>
      <c r="G6" s="905"/>
    </row>
    <row r="7" spans="1:7" ht="24.75" customHeight="1">
      <c r="A7" s="1080"/>
      <c r="B7" s="884"/>
      <c r="C7" s="881"/>
      <c r="D7" s="656" t="s">
        <v>299</v>
      </c>
      <c r="E7" s="658"/>
      <c r="F7" s="890"/>
      <c r="G7" s="906"/>
    </row>
    <row r="8" spans="1:7" ht="24.75" customHeight="1">
      <c r="A8" s="1080"/>
      <c r="B8" s="880" t="s">
        <v>139</v>
      </c>
      <c r="C8" s="902" t="s">
        <v>280</v>
      </c>
      <c r="D8" s="655" t="s">
        <v>288</v>
      </c>
      <c r="E8" s="272"/>
      <c r="F8" s="949">
        <f>SUM(E8:E11)</f>
        <v>0</v>
      </c>
      <c r="G8" s="899">
        <f>SUM(F8:F11)</f>
        <v>0</v>
      </c>
    </row>
    <row r="9" spans="1:7" ht="24.75" customHeight="1">
      <c r="A9" s="1080"/>
      <c r="B9" s="880"/>
      <c r="C9" s="902"/>
      <c r="D9" s="655" t="s">
        <v>289</v>
      </c>
      <c r="E9" s="189"/>
      <c r="F9" s="949"/>
      <c r="G9" s="900"/>
    </row>
    <row r="10" spans="1:7" ht="24.75" customHeight="1">
      <c r="A10" s="1080"/>
      <c r="B10" s="880"/>
      <c r="C10" s="902"/>
      <c r="D10" s="655" t="s">
        <v>290</v>
      </c>
      <c r="E10" s="189"/>
      <c r="F10" s="949"/>
      <c r="G10" s="900"/>
    </row>
    <row r="11" spans="1:7" ht="24.75" customHeight="1">
      <c r="A11" s="1080"/>
      <c r="B11" s="880"/>
      <c r="C11" s="902"/>
      <c r="D11" s="655" t="s">
        <v>291</v>
      </c>
      <c r="E11" s="189"/>
      <c r="F11" s="949"/>
      <c r="G11" s="900"/>
    </row>
    <row r="12" spans="1:7" ht="24.75" customHeight="1">
      <c r="A12" s="1080"/>
      <c r="B12" s="884" t="s">
        <v>2</v>
      </c>
      <c r="C12" s="889" t="s">
        <v>32</v>
      </c>
      <c r="D12" s="656" t="s">
        <v>283</v>
      </c>
      <c r="E12" s="271"/>
      <c r="F12" s="890">
        <f>SUM(E12:E13)</f>
        <v>0</v>
      </c>
      <c r="G12" s="909">
        <f>SUM(F12:F13)</f>
        <v>0</v>
      </c>
    </row>
    <row r="13" spans="1:7" ht="24.75" customHeight="1">
      <c r="A13" s="1080"/>
      <c r="B13" s="884"/>
      <c r="C13" s="889"/>
      <c r="D13" s="656" t="s">
        <v>284</v>
      </c>
      <c r="E13" s="658"/>
      <c r="F13" s="890"/>
      <c r="G13" s="909"/>
    </row>
    <row r="14" spans="1:7" ht="24.75" customHeight="1">
      <c r="A14" s="1080"/>
      <c r="B14" s="880" t="s">
        <v>143</v>
      </c>
      <c r="C14" s="902" t="s">
        <v>1073</v>
      </c>
      <c r="D14" s="655" t="s">
        <v>283</v>
      </c>
      <c r="E14" s="272"/>
      <c r="F14" s="949">
        <f>SUM( E14:E15)</f>
        <v>0</v>
      </c>
      <c r="G14" s="900">
        <f>SUM(F14:F23)</f>
        <v>0</v>
      </c>
    </row>
    <row r="15" spans="1:7" ht="24.75" customHeight="1">
      <c r="A15" s="1080"/>
      <c r="B15" s="880"/>
      <c r="C15" s="902"/>
      <c r="D15" s="655" t="s">
        <v>284</v>
      </c>
      <c r="E15" s="189"/>
      <c r="F15" s="949"/>
      <c r="G15" s="900"/>
    </row>
    <row r="16" spans="1:7" s="451" customFormat="1" ht="24.75" customHeight="1">
      <c r="A16" s="1080"/>
      <c r="B16" s="880"/>
      <c r="C16" s="902" t="s">
        <v>823</v>
      </c>
      <c r="D16" s="655" t="s">
        <v>283</v>
      </c>
      <c r="E16" s="272"/>
      <c r="F16" s="949">
        <f>SUM(E16:E19)</f>
        <v>0</v>
      </c>
      <c r="G16" s="900"/>
    </row>
    <row r="17" spans="1:7" s="451" customFormat="1" ht="24.75" customHeight="1">
      <c r="A17" s="1080"/>
      <c r="B17" s="880"/>
      <c r="C17" s="902"/>
      <c r="D17" s="655" t="s">
        <v>284</v>
      </c>
      <c r="E17" s="189"/>
      <c r="F17" s="949"/>
      <c r="G17" s="900"/>
    </row>
    <row r="18" spans="1:7" s="451" customFormat="1" ht="24.75" customHeight="1">
      <c r="A18" s="1080"/>
      <c r="B18" s="880"/>
      <c r="C18" s="902"/>
      <c r="D18" s="655" t="s">
        <v>1071</v>
      </c>
      <c r="E18" s="189"/>
      <c r="F18" s="949"/>
      <c r="G18" s="900"/>
    </row>
    <row r="19" spans="1:7" s="451" customFormat="1" ht="24.75" customHeight="1">
      <c r="A19" s="1080"/>
      <c r="B19" s="880"/>
      <c r="C19" s="902"/>
      <c r="D19" s="655" t="s">
        <v>1072</v>
      </c>
      <c r="E19" s="189"/>
      <c r="F19" s="949"/>
      <c r="G19" s="900"/>
    </row>
    <row r="20" spans="1:7" s="451" customFormat="1" ht="24.75" customHeight="1">
      <c r="A20" s="1080"/>
      <c r="B20" s="880"/>
      <c r="C20" s="1082" t="s">
        <v>226</v>
      </c>
      <c r="D20" s="655" t="s">
        <v>292</v>
      </c>
      <c r="E20" s="272"/>
      <c r="F20" s="949">
        <f>SUM(E20:E23)</f>
        <v>0</v>
      </c>
      <c r="G20" s="900"/>
    </row>
    <row r="21" spans="1:7" s="451" customFormat="1" ht="24.75" customHeight="1">
      <c r="A21" s="1080"/>
      <c r="B21" s="880"/>
      <c r="C21" s="1082"/>
      <c r="D21" s="655" t="s">
        <v>293</v>
      </c>
      <c r="E21" s="189"/>
      <c r="F21" s="949"/>
      <c r="G21" s="900"/>
    </row>
    <row r="22" spans="1:7" s="451" customFormat="1" ht="24.75" customHeight="1">
      <c r="A22" s="1080"/>
      <c r="B22" s="880"/>
      <c r="C22" s="1082"/>
      <c r="D22" s="655" t="s">
        <v>294</v>
      </c>
      <c r="E22" s="189"/>
      <c r="F22" s="949"/>
      <c r="G22" s="900"/>
    </row>
    <row r="23" spans="1:7" s="451" customFormat="1" ht="37.5" customHeight="1">
      <c r="A23" s="1080"/>
      <c r="B23" s="1073"/>
      <c r="C23" s="1083"/>
      <c r="D23" s="202" t="s">
        <v>295</v>
      </c>
      <c r="E23" s="224"/>
      <c r="F23" s="1075"/>
      <c r="G23" s="901"/>
    </row>
    <row r="24" spans="1:7" s="451" customFormat="1" ht="36.75" customHeight="1">
      <c r="A24" s="1076"/>
      <c r="B24" s="999"/>
      <c r="C24" s="999"/>
      <c r="D24" s="140"/>
      <c r="E24" s="657">
        <f>SUM(E2:E23)</f>
        <v>0</v>
      </c>
      <c r="F24" s="79"/>
      <c r="G24" s="79">
        <f>SUM(G2:G23)</f>
        <v>0</v>
      </c>
    </row>
    <row r="25" spans="1:7" s="451" customFormat="1">
      <c r="C25" s="454"/>
    </row>
    <row r="26" spans="1:7" s="451" customFormat="1">
      <c r="C26" s="454"/>
    </row>
    <row r="27" spans="1:7" s="451" customFormat="1">
      <c r="C27" s="454"/>
    </row>
    <row r="28" spans="1:7" s="451" customFormat="1">
      <c r="C28" s="454"/>
    </row>
    <row r="29" spans="1:7" s="451" customFormat="1">
      <c r="C29" s="454"/>
    </row>
    <row r="30" spans="1:7" s="451" customFormat="1">
      <c r="C30" s="454"/>
    </row>
    <row r="31" spans="1:7" s="451" customFormat="1">
      <c r="C31" s="454"/>
    </row>
    <row r="32" spans="1:7" s="451" customFormat="1">
      <c r="C32" s="454"/>
    </row>
    <row r="33" spans="3:3" s="451" customFormat="1">
      <c r="C33" s="454"/>
    </row>
    <row r="34" spans="3:3" s="451" customFormat="1">
      <c r="C34" s="454"/>
    </row>
    <row r="35" spans="3:3" s="451" customFormat="1">
      <c r="C35" s="454"/>
    </row>
    <row r="36" spans="3:3" s="451" customFormat="1">
      <c r="C36" s="454"/>
    </row>
    <row r="37" spans="3:3" s="451" customFormat="1">
      <c r="C37" s="454"/>
    </row>
    <row r="38" spans="3:3" s="451" customFormat="1">
      <c r="C38" s="454"/>
    </row>
    <row r="39" spans="3:3" s="451" customFormat="1">
      <c r="C39" s="454"/>
    </row>
    <row r="40" spans="3:3" s="451" customFormat="1">
      <c r="C40" s="454"/>
    </row>
    <row r="41" spans="3:3" s="451" customFormat="1">
      <c r="C41" s="454"/>
    </row>
    <row r="42" spans="3:3" s="451" customFormat="1">
      <c r="C42" s="454"/>
    </row>
    <row r="43" spans="3:3" s="451" customFormat="1">
      <c r="C43" s="454"/>
    </row>
    <row r="44" spans="3:3" s="451" customFormat="1">
      <c r="C44" s="454"/>
    </row>
    <row r="45" spans="3:3" s="451" customFormat="1">
      <c r="C45" s="454"/>
    </row>
    <row r="46" spans="3:3" s="451" customFormat="1">
      <c r="C46" s="454"/>
    </row>
    <row r="47" spans="3:3" s="451" customFormat="1">
      <c r="C47" s="454"/>
    </row>
    <row r="48" spans="3:3" s="451" customFormat="1">
      <c r="C48" s="454"/>
    </row>
    <row r="49" spans="3:3" s="451" customFormat="1">
      <c r="C49" s="454"/>
    </row>
    <row r="50" spans="3:3" s="451" customFormat="1">
      <c r="C50" s="454"/>
    </row>
    <row r="51" spans="3:3" s="451" customFormat="1">
      <c r="C51" s="454"/>
    </row>
    <row r="52" spans="3:3" s="451" customFormat="1">
      <c r="C52" s="454"/>
    </row>
    <row r="53" spans="3:3" s="451" customFormat="1">
      <c r="C53" s="454"/>
    </row>
    <row r="54" spans="3:3" s="451" customFormat="1">
      <c r="C54" s="454"/>
    </row>
    <row r="55" spans="3:3" s="451" customFormat="1">
      <c r="C55" s="454"/>
    </row>
    <row r="56" spans="3:3" s="451" customFormat="1">
      <c r="C56" s="454"/>
    </row>
    <row r="57" spans="3:3" s="451" customFormat="1">
      <c r="C57" s="454"/>
    </row>
    <row r="58" spans="3:3" s="451" customFormat="1">
      <c r="C58" s="454"/>
    </row>
    <row r="59" spans="3:3" s="451" customFormat="1">
      <c r="C59" s="454"/>
    </row>
    <row r="60" spans="3:3" s="451" customFormat="1">
      <c r="C60" s="454"/>
    </row>
    <row r="61" spans="3:3" s="451" customFormat="1">
      <c r="C61" s="454"/>
    </row>
    <row r="62" spans="3:3" s="451" customFormat="1">
      <c r="C62" s="454"/>
    </row>
    <row r="63" spans="3:3" s="451" customFormat="1">
      <c r="C63" s="454"/>
    </row>
    <row r="64" spans="3:3" s="451" customFormat="1">
      <c r="C64" s="454"/>
    </row>
    <row r="65" spans="3:3" s="451" customFormat="1">
      <c r="C65" s="454"/>
    </row>
    <row r="66" spans="3:3" s="451" customFormat="1">
      <c r="C66" s="454"/>
    </row>
    <row r="67" spans="3:3" s="451" customFormat="1">
      <c r="C67" s="454"/>
    </row>
    <row r="68" spans="3:3" s="451" customFormat="1">
      <c r="C68" s="454"/>
    </row>
    <row r="69" spans="3:3" s="451" customFormat="1">
      <c r="C69" s="454"/>
    </row>
    <row r="70" spans="3:3" s="451" customFormat="1">
      <c r="C70" s="454"/>
    </row>
    <row r="71" spans="3:3" s="451" customFormat="1">
      <c r="C71" s="454"/>
    </row>
    <row r="72" spans="3:3" s="451" customFormat="1">
      <c r="C72" s="454"/>
    </row>
    <row r="73" spans="3:3" s="451" customFormat="1">
      <c r="C73" s="454"/>
    </row>
    <row r="74" spans="3:3" s="451" customFormat="1">
      <c r="C74" s="454"/>
    </row>
    <row r="75" spans="3:3" s="451" customFormat="1">
      <c r="C75" s="454"/>
    </row>
    <row r="76" spans="3:3" s="451" customFormat="1">
      <c r="C76" s="454"/>
    </row>
    <row r="77" spans="3:3" s="451" customFormat="1">
      <c r="C77" s="454"/>
    </row>
    <row r="78" spans="3:3" s="451" customFormat="1">
      <c r="C78" s="454"/>
    </row>
    <row r="79" spans="3:3" s="451" customFormat="1">
      <c r="C79" s="454"/>
    </row>
    <row r="80" spans="3:3" s="451" customFormat="1">
      <c r="C80" s="454"/>
    </row>
    <row r="81" spans="3:3" s="451" customFormat="1">
      <c r="C81" s="454"/>
    </row>
    <row r="82" spans="3:3" s="451" customFormat="1">
      <c r="C82" s="454"/>
    </row>
    <row r="83" spans="3:3" s="451" customFormat="1">
      <c r="C83" s="454"/>
    </row>
    <row r="84" spans="3:3" s="451" customFormat="1">
      <c r="C84" s="454"/>
    </row>
    <row r="85" spans="3:3" s="451" customFormat="1">
      <c r="C85" s="454"/>
    </row>
    <row r="86" spans="3:3" s="451" customFormat="1">
      <c r="C86" s="454"/>
    </row>
    <row r="87" spans="3:3" s="451" customFormat="1">
      <c r="C87" s="454"/>
    </row>
    <row r="88" spans="3:3" s="451" customFormat="1">
      <c r="C88" s="454"/>
    </row>
    <row r="89" spans="3:3" s="451" customFormat="1">
      <c r="C89" s="454"/>
    </row>
    <row r="90" spans="3:3" s="451" customFormat="1">
      <c r="C90" s="454"/>
    </row>
    <row r="91" spans="3:3" s="451" customFormat="1">
      <c r="C91" s="454"/>
    </row>
    <row r="92" spans="3:3" s="451" customFormat="1">
      <c r="C92" s="454"/>
    </row>
    <row r="93" spans="3:3" s="451" customFormat="1">
      <c r="C93" s="454"/>
    </row>
    <row r="94" spans="3:3" s="451" customFormat="1">
      <c r="C94" s="454"/>
    </row>
    <row r="95" spans="3:3" s="451" customFormat="1">
      <c r="C95" s="454"/>
    </row>
    <row r="96" spans="3:3" s="451" customFormat="1">
      <c r="C96" s="454"/>
    </row>
    <row r="97" spans="3:3" s="451" customFormat="1">
      <c r="C97" s="454"/>
    </row>
    <row r="98" spans="3:3" s="451" customFormat="1">
      <c r="C98" s="454"/>
    </row>
    <row r="99" spans="3:3" s="451" customFormat="1">
      <c r="C99" s="454"/>
    </row>
    <row r="100" spans="3:3" s="451" customFormat="1">
      <c r="C100" s="454"/>
    </row>
    <row r="101" spans="3:3" s="451" customFormat="1">
      <c r="C101" s="454"/>
    </row>
    <row r="102" spans="3:3" s="451" customFormat="1">
      <c r="C102" s="454"/>
    </row>
    <row r="103" spans="3:3" s="451" customFormat="1">
      <c r="C103" s="454"/>
    </row>
    <row r="104" spans="3:3" s="451" customFormat="1">
      <c r="C104" s="454"/>
    </row>
    <row r="105" spans="3:3" s="451" customFormat="1">
      <c r="C105" s="454"/>
    </row>
    <row r="106" spans="3:3" s="451" customFormat="1">
      <c r="C106" s="454"/>
    </row>
    <row r="107" spans="3:3" s="451" customFormat="1">
      <c r="C107" s="454"/>
    </row>
    <row r="108" spans="3:3" s="451" customFormat="1">
      <c r="C108" s="454"/>
    </row>
    <row r="109" spans="3:3" s="451" customFormat="1">
      <c r="C109" s="454"/>
    </row>
    <row r="110" spans="3:3" s="451" customFormat="1">
      <c r="C110" s="454"/>
    </row>
    <row r="111" spans="3:3" s="451" customFormat="1">
      <c r="C111" s="454"/>
    </row>
    <row r="112" spans="3:3" s="451" customFormat="1">
      <c r="C112" s="454"/>
    </row>
    <row r="113" spans="3:3" s="451" customFormat="1">
      <c r="C113" s="454"/>
    </row>
    <row r="114" spans="3:3" s="451" customFormat="1">
      <c r="C114" s="454"/>
    </row>
    <row r="115" spans="3:3" s="451" customFormat="1">
      <c r="C115" s="454"/>
    </row>
    <row r="116" spans="3:3" s="451" customFormat="1">
      <c r="C116" s="454"/>
    </row>
    <row r="117" spans="3:3" s="451" customFormat="1">
      <c r="C117" s="454"/>
    </row>
    <row r="118" spans="3:3" s="451" customFormat="1">
      <c r="C118" s="454"/>
    </row>
    <row r="119" spans="3:3" s="451" customFormat="1">
      <c r="C119" s="454"/>
    </row>
    <row r="120" spans="3:3" s="451" customFormat="1">
      <c r="C120" s="454"/>
    </row>
    <row r="121" spans="3:3" s="451" customFormat="1">
      <c r="C121" s="454"/>
    </row>
    <row r="122" spans="3:3" s="451" customFormat="1">
      <c r="C122" s="454"/>
    </row>
    <row r="123" spans="3:3" s="451" customFormat="1">
      <c r="C123" s="454"/>
    </row>
    <row r="124" spans="3:3" s="451" customFormat="1">
      <c r="C124" s="454"/>
    </row>
    <row r="125" spans="3:3" s="451" customFormat="1">
      <c r="C125" s="454"/>
    </row>
    <row r="126" spans="3:3" s="451" customFormat="1">
      <c r="C126" s="454"/>
    </row>
    <row r="127" spans="3:3" s="451" customFormat="1">
      <c r="C127" s="454"/>
    </row>
    <row r="128" spans="3:3" s="451" customFormat="1">
      <c r="C128" s="454"/>
    </row>
    <row r="129" spans="3:3" s="451" customFormat="1">
      <c r="C129" s="454"/>
    </row>
    <row r="130" spans="3:3" s="451" customFormat="1">
      <c r="C130" s="454"/>
    </row>
    <row r="131" spans="3:3" s="451" customFormat="1">
      <c r="C131" s="454"/>
    </row>
    <row r="132" spans="3:3" s="451" customFormat="1">
      <c r="C132" s="454"/>
    </row>
    <row r="133" spans="3:3" s="451" customFormat="1">
      <c r="C133" s="454"/>
    </row>
    <row r="134" spans="3:3" s="451" customFormat="1">
      <c r="C134" s="454"/>
    </row>
  </sheetData>
  <mergeCells count="22">
    <mergeCell ref="A24:C24"/>
    <mergeCell ref="C16:C19"/>
    <mergeCell ref="F16:F19"/>
    <mergeCell ref="C12:C13"/>
    <mergeCell ref="F12:F13"/>
    <mergeCell ref="A2:A23"/>
    <mergeCell ref="B2:B7"/>
    <mergeCell ref="C2:C7"/>
    <mergeCell ref="F2:F7"/>
    <mergeCell ref="G12:G13"/>
    <mergeCell ref="B14:B23"/>
    <mergeCell ref="C14:C15"/>
    <mergeCell ref="F14:F15"/>
    <mergeCell ref="G14:G23"/>
    <mergeCell ref="C20:C23"/>
    <mergeCell ref="F20:F23"/>
    <mergeCell ref="B12:B13"/>
    <mergeCell ref="G2:G7"/>
    <mergeCell ref="B8:B11"/>
    <mergeCell ref="C8:C11"/>
    <mergeCell ref="F8:F11"/>
    <mergeCell ref="G8:G11"/>
  </mergeCells>
  <pageMargins left="0.7" right="0.7" top="0.75" bottom="0.75" header="0.3" footer="0.3"/>
  <pageSetup scale="5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1"/>
  <sheetViews>
    <sheetView showGridLines="0" topLeftCell="D77" zoomScale="50" zoomScaleNormal="50" zoomScaleSheetLayoutView="70" workbookViewId="0">
      <selection activeCell="E100" sqref="E100"/>
    </sheetView>
  </sheetViews>
  <sheetFormatPr baseColWidth="10" defaultColWidth="40.5703125" defaultRowHeight="15.75"/>
  <cols>
    <col min="1" max="1" width="16.7109375" style="75" customWidth="1"/>
    <col min="2" max="2" width="26.5703125" style="75" customWidth="1"/>
    <col min="3" max="3" width="40.5703125" style="231"/>
    <col min="4" max="4" width="40.5703125" style="75"/>
    <col min="5" max="6" width="28.42578125" style="75" customWidth="1"/>
    <col min="7" max="7" width="27.42578125" style="75" customWidth="1"/>
    <col min="8" max="8" width="40.5703125" style="75"/>
    <col min="9" max="35" width="40.5703125" style="451"/>
    <col min="36" max="16384" width="40.5703125" style="75"/>
  </cols>
  <sheetData>
    <row r="1" spans="1:8" ht="46.5" customHeight="1">
      <c r="A1" s="73" t="s">
        <v>141</v>
      </c>
      <c r="B1" s="145" t="s">
        <v>147</v>
      </c>
      <c r="C1" s="145" t="s">
        <v>142</v>
      </c>
      <c r="D1" s="145" t="s">
        <v>282</v>
      </c>
      <c r="E1" s="145" t="s">
        <v>242</v>
      </c>
      <c r="F1" s="74" t="s">
        <v>136</v>
      </c>
      <c r="G1" s="145" t="s">
        <v>155</v>
      </c>
      <c r="H1" s="74" t="s">
        <v>153</v>
      </c>
    </row>
    <row r="2" spans="1:8" ht="23.25" customHeight="1">
      <c r="A2" s="886" t="s">
        <v>99</v>
      </c>
      <c r="B2" s="1092" t="s">
        <v>140</v>
      </c>
      <c r="C2" s="1102" t="s">
        <v>605</v>
      </c>
      <c r="D2" s="139" t="s">
        <v>606</v>
      </c>
      <c r="E2" s="236"/>
      <c r="F2" s="237"/>
      <c r="G2" s="1104">
        <f>SUM(E2:F21)</f>
        <v>2</v>
      </c>
      <c r="H2" s="1103">
        <f>SUM(G2:G21)</f>
        <v>2</v>
      </c>
    </row>
    <row r="3" spans="1:8" ht="23.25" customHeight="1">
      <c r="A3" s="887"/>
      <c r="B3" s="1093"/>
      <c r="C3" s="881"/>
      <c r="D3" s="82" t="s">
        <v>607</v>
      </c>
      <c r="E3" s="237"/>
      <c r="F3" s="237"/>
      <c r="G3" s="1086"/>
      <c r="H3" s="1099"/>
    </row>
    <row r="4" spans="1:8" ht="23.25" customHeight="1">
      <c r="A4" s="887"/>
      <c r="B4" s="1093"/>
      <c r="C4" s="881"/>
      <c r="D4" s="82" t="s">
        <v>608</v>
      </c>
      <c r="E4" s="237"/>
      <c r="F4" s="237"/>
      <c r="G4" s="1086"/>
      <c r="H4" s="1099"/>
    </row>
    <row r="5" spans="1:8" ht="23.25" customHeight="1">
      <c r="A5" s="887"/>
      <c r="B5" s="1093"/>
      <c r="C5" s="881"/>
      <c r="D5" s="82" t="s">
        <v>609</v>
      </c>
      <c r="E5" s="237"/>
      <c r="F5" s="237"/>
      <c r="G5" s="1086"/>
      <c r="H5" s="1099"/>
    </row>
    <row r="6" spans="1:8" ht="23.25" customHeight="1">
      <c r="A6" s="887"/>
      <c r="B6" s="1093"/>
      <c r="C6" s="881"/>
      <c r="D6" s="82" t="s">
        <v>1152</v>
      </c>
      <c r="E6" s="237"/>
      <c r="F6" s="237"/>
      <c r="G6" s="1086"/>
      <c r="H6" s="1099"/>
    </row>
    <row r="7" spans="1:8" ht="23.25" customHeight="1">
      <c r="A7" s="887"/>
      <c r="B7" s="1093"/>
      <c r="C7" s="881"/>
      <c r="D7" s="82" t="s">
        <v>773</v>
      </c>
      <c r="E7" s="237"/>
      <c r="F7" s="237"/>
      <c r="G7" s="1086"/>
      <c r="H7" s="1099"/>
    </row>
    <row r="8" spans="1:8" ht="23.25" customHeight="1">
      <c r="A8" s="887"/>
      <c r="B8" s="1093"/>
      <c r="C8" s="881"/>
      <c r="D8" s="82" t="s">
        <v>1153</v>
      </c>
      <c r="E8" s="237"/>
      <c r="F8" s="237"/>
      <c r="G8" s="1086"/>
      <c r="H8" s="1099"/>
    </row>
    <row r="9" spans="1:8" ht="23.25" customHeight="1">
      <c r="A9" s="887"/>
      <c r="B9" s="1093"/>
      <c r="C9" s="881"/>
      <c r="D9" s="82" t="s">
        <v>774</v>
      </c>
      <c r="E9" s="237"/>
      <c r="F9" s="237"/>
      <c r="G9" s="1086"/>
      <c r="H9" s="1099"/>
    </row>
    <row r="10" spans="1:8" ht="23.25" customHeight="1">
      <c r="A10" s="887"/>
      <c r="B10" s="1093"/>
      <c r="C10" s="881"/>
      <c r="D10" s="82" t="s">
        <v>1303</v>
      </c>
      <c r="E10" s="237">
        <v>1</v>
      </c>
      <c r="F10" s="237">
        <v>1</v>
      </c>
      <c r="G10" s="1086"/>
      <c r="H10" s="1099"/>
    </row>
    <row r="11" spans="1:8" ht="23.25" customHeight="1">
      <c r="A11" s="887"/>
      <c r="B11" s="1093"/>
      <c r="C11" s="881"/>
      <c r="D11" s="249" t="s">
        <v>1154</v>
      </c>
      <c r="E11" s="237"/>
      <c r="F11" s="237"/>
      <c r="G11" s="1086"/>
      <c r="H11" s="1099"/>
    </row>
    <row r="12" spans="1:8" ht="23.25" customHeight="1">
      <c r="A12" s="887"/>
      <c r="B12" s="1093"/>
      <c r="C12" s="881"/>
      <c r="D12" s="249" t="s">
        <v>626</v>
      </c>
      <c r="E12" s="237"/>
      <c r="F12" s="237"/>
      <c r="G12" s="1086"/>
      <c r="H12" s="1099"/>
    </row>
    <row r="13" spans="1:8" ht="23.25" customHeight="1">
      <c r="A13" s="887"/>
      <c r="B13" s="1093"/>
      <c r="C13" s="881"/>
      <c r="D13" s="249" t="s">
        <v>627</v>
      </c>
      <c r="E13" s="237"/>
      <c r="F13" s="237"/>
      <c r="G13" s="1086"/>
      <c r="H13" s="1099"/>
    </row>
    <row r="14" spans="1:8" ht="23.25" customHeight="1">
      <c r="A14" s="887"/>
      <c r="B14" s="678"/>
      <c r="C14" s="881"/>
      <c r="D14" s="249" t="s">
        <v>1095</v>
      </c>
      <c r="E14" s="237"/>
      <c r="F14" s="237"/>
      <c r="G14" s="1086"/>
      <c r="H14" s="1099"/>
    </row>
    <row r="15" spans="1:8" ht="23.25" customHeight="1">
      <c r="A15" s="887"/>
      <c r="B15" s="678"/>
      <c r="C15" s="881"/>
      <c r="D15" s="249" t="s">
        <v>1096</v>
      </c>
      <c r="E15" s="237"/>
      <c r="F15" s="237"/>
      <c r="G15" s="1086"/>
      <c r="H15" s="1099"/>
    </row>
    <row r="16" spans="1:8" ht="23.25" customHeight="1">
      <c r="A16" s="887"/>
      <c r="B16" s="678"/>
      <c r="C16" s="881"/>
      <c r="D16" s="249" t="s">
        <v>1097</v>
      </c>
      <c r="E16" s="237"/>
      <c r="F16" s="237"/>
      <c r="G16" s="1086"/>
      <c r="H16" s="1099"/>
    </row>
    <row r="17" spans="1:8" ht="23.25" customHeight="1">
      <c r="A17" s="887"/>
      <c r="B17" s="678"/>
      <c r="C17" s="881"/>
      <c r="D17" s="249" t="s">
        <v>887</v>
      </c>
      <c r="E17" s="237"/>
      <c r="F17" s="237"/>
      <c r="G17" s="1086"/>
      <c r="H17" s="1099"/>
    </row>
    <row r="18" spans="1:8" ht="23.25" customHeight="1">
      <c r="A18" s="887"/>
      <c r="B18" s="744"/>
      <c r="C18" s="881"/>
      <c r="D18" s="249" t="s">
        <v>625</v>
      </c>
      <c r="E18" s="237"/>
      <c r="F18" s="237"/>
      <c r="G18" s="1086"/>
      <c r="H18" s="1099"/>
    </row>
    <row r="19" spans="1:8" ht="23.25" customHeight="1">
      <c r="A19" s="887"/>
      <c r="B19" s="744"/>
      <c r="C19" s="881"/>
      <c r="D19" s="249" t="s">
        <v>626</v>
      </c>
      <c r="E19" s="237"/>
      <c r="F19" s="237"/>
      <c r="G19" s="1086"/>
      <c r="H19" s="1099"/>
    </row>
    <row r="20" spans="1:8" ht="23.25" customHeight="1">
      <c r="A20" s="887"/>
      <c r="B20" s="744"/>
      <c r="C20" s="881"/>
      <c r="D20" s="249" t="s">
        <v>627</v>
      </c>
      <c r="E20" s="237"/>
      <c r="F20" s="237"/>
      <c r="G20" s="1086"/>
      <c r="H20" s="1099"/>
    </row>
    <row r="21" spans="1:8" ht="23.25" customHeight="1">
      <c r="A21" s="887"/>
      <c r="B21" s="491"/>
      <c r="C21" s="881"/>
      <c r="D21" s="249" t="s">
        <v>1098</v>
      </c>
      <c r="E21" s="237"/>
      <c r="F21" s="237"/>
      <c r="G21" s="1086"/>
      <c r="H21" s="1099"/>
    </row>
    <row r="22" spans="1:8" ht="23.25" customHeight="1">
      <c r="A22" s="887"/>
      <c r="B22" s="1089" t="s">
        <v>139</v>
      </c>
      <c r="C22" s="902" t="s">
        <v>10</v>
      </c>
      <c r="D22" s="182" t="s">
        <v>621</v>
      </c>
      <c r="E22" s="307"/>
      <c r="F22" s="307"/>
      <c r="G22" s="1101">
        <f>SUM(E22:F27)</f>
        <v>18</v>
      </c>
      <c r="H22" s="1108">
        <f>SUM(G22:G37)</f>
        <v>30</v>
      </c>
    </row>
    <row r="23" spans="1:8" ht="23.25" customHeight="1">
      <c r="A23" s="887"/>
      <c r="B23" s="1089"/>
      <c r="C23" s="902"/>
      <c r="D23" s="182" t="s">
        <v>622</v>
      </c>
      <c r="E23" s="307"/>
      <c r="F23" s="307">
        <v>1</v>
      </c>
      <c r="G23" s="1101"/>
      <c r="H23" s="1109"/>
    </row>
    <row r="24" spans="1:8" ht="23.25" customHeight="1">
      <c r="A24" s="887"/>
      <c r="B24" s="1089"/>
      <c r="C24" s="902"/>
      <c r="D24" s="182" t="s">
        <v>929</v>
      </c>
      <c r="E24" s="307"/>
      <c r="F24" s="307"/>
      <c r="G24" s="1101"/>
      <c r="H24" s="1109"/>
    </row>
    <row r="25" spans="1:8" ht="23.25" customHeight="1">
      <c r="A25" s="887"/>
      <c r="B25" s="1089"/>
      <c r="C25" s="902"/>
      <c r="D25" s="182" t="s">
        <v>1284</v>
      </c>
      <c r="E25" s="307">
        <v>7</v>
      </c>
      <c r="F25" s="307"/>
      <c r="G25" s="1101"/>
      <c r="H25" s="1109"/>
    </row>
    <row r="26" spans="1:8" ht="23.25" customHeight="1">
      <c r="A26" s="887"/>
      <c r="B26" s="1089"/>
      <c r="C26" s="902"/>
      <c r="D26" s="182" t="s">
        <v>1293</v>
      </c>
      <c r="E26" s="307">
        <v>6</v>
      </c>
      <c r="F26" s="307">
        <v>4</v>
      </c>
      <c r="G26" s="1101"/>
      <c r="H26" s="1109"/>
    </row>
    <row r="27" spans="1:8" ht="23.25" customHeight="1">
      <c r="A27" s="887"/>
      <c r="B27" s="1089"/>
      <c r="C27" s="902"/>
      <c r="D27" s="182" t="s">
        <v>930</v>
      </c>
      <c r="E27" s="307"/>
      <c r="F27" s="307"/>
      <c r="G27" s="1101"/>
      <c r="H27" s="1109"/>
    </row>
    <row r="28" spans="1:8" ht="23.25" customHeight="1">
      <c r="A28" s="887"/>
      <c r="B28" s="1089"/>
      <c r="C28" s="902" t="s">
        <v>11</v>
      </c>
      <c r="D28" s="182" t="s">
        <v>633</v>
      </c>
      <c r="E28" s="307"/>
      <c r="F28" s="307"/>
      <c r="G28" s="1101">
        <f>SUM(E28:F36)</f>
        <v>11</v>
      </c>
      <c r="H28" s="1109"/>
    </row>
    <row r="29" spans="1:8" ht="23.25" customHeight="1">
      <c r="A29" s="887"/>
      <c r="B29" s="1089"/>
      <c r="C29" s="902"/>
      <c r="D29" s="182" t="s">
        <v>634</v>
      </c>
      <c r="E29" s="307"/>
      <c r="F29" s="307"/>
      <c r="G29" s="1101"/>
      <c r="H29" s="1109"/>
    </row>
    <row r="30" spans="1:8" ht="23.25" customHeight="1">
      <c r="A30" s="887"/>
      <c r="B30" s="1089"/>
      <c r="C30" s="902"/>
      <c r="D30" s="182" t="s">
        <v>635</v>
      </c>
      <c r="E30" s="307">
        <v>2</v>
      </c>
      <c r="F30" s="307"/>
      <c r="G30" s="1101"/>
      <c r="H30" s="1109"/>
    </row>
    <row r="31" spans="1:8" ht="23.25" customHeight="1">
      <c r="A31" s="887"/>
      <c r="B31" s="1089"/>
      <c r="C31" s="902"/>
      <c r="D31" s="182" t="s">
        <v>636</v>
      </c>
      <c r="E31" s="307">
        <v>6</v>
      </c>
      <c r="F31" s="307">
        <v>2</v>
      </c>
      <c r="G31" s="1101"/>
      <c r="H31" s="1109"/>
    </row>
    <row r="32" spans="1:8" ht="23.25" customHeight="1">
      <c r="A32" s="887"/>
      <c r="B32" s="1089"/>
      <c r="C32" s="902"/>
      <c r="D32" s="182" t="s">
        <v>1274</v>
      </c>
      <c r="E32" s="307"/>
      <c r="F32" s="307"/>
      <c r="G32" s="1101"/>
      <c r="H32" s="1109"/>
    </row>
    <row r="33" spans="1:8" ht="23.25" customHeight="1">
      <c r="A33" s="887"/>
      <c r="B33" s="1089"/>
      <c r="C33" s="902"/>
      <c r="D33" s="182" t="s">
        <v>1275</v>
      </c>
      <c r="E33" s="307"/>
      <c r="F33" s="307">
        <v>1</v>
      </c>
      <c r="G33" s="1101"/>
      <c r="H33" s="1109"/>
    </row>
    <row r="34" spans="1:8" ht="23.25" customHeight="1">
      <c r="A34" s="887"/>
      <c r="B34" s="1089"/>
      <c r="C34" s="902"/>
      <c r="D34" s="182" t="s">
        <v>637</v>
      </c>
      <c r="E34" s="307"/>
      <c r="F34" s="307"/>
      <c r="G34" s="1101"/>
      <c r="H34" s="1109"/>
    </row>
    <row r="35" spans="1:8" ht="23.25" customHeight="1">
      <c r="A35" s="887"/>
      <c r="B35" s="1089"/>
      <c r="C35" s="902"/>
      <c r="D35" s="182" t="s">
        <v>638</v>
      </c>
      <c r="E35" s="307"/>
      <c r="F35" s="307"/>
      <c r="G35" s="1101"/>
      <c r="H35" s="1109"/>
    </row>
    <row r="36" spans="1:8" ht="23.25" customHeight="1">
      <c r="A36" s="887"/>
      <c r="B36" s="1089"/>
      <c r="C36" s="902"/>
      <c r="D36" s="182" t="s">
        <v>639</v>
      </c>
      <c r="E36" s="307"/>
      <c r="F36" s="307"/>
      <c r="G36" s="1101"/>
      <c r="H36" s="1109"/>
    </row>
    <row r="37" spans="1:8" ht="23.25" customHeight="1">
      <c r="A37" s="887"/>
      <c r="B37" s="1089"/>
      <c r="C37" s="189" t="s">
        <v>1213</v>
      </c>
      <c r="D37" s="183" t="s">
        <v>1213</v>
      </c>
      <c r="E37" s="307">
        <v>1</v>
      </c>
      <c r="F37" s="307"/>
      <c r="G37" s="172">
        <f>SUM(E37:F37)</f>
        <v>1</v>
      </c>
      <c r="H37" s="1110"/>
    </row>
    <row r="38" spans="1:8" ht="23.25" customHeight="1">
      <c r="A38" s="887"/>
      <c r="B38" s="983" t="s">
        <v>148</v>
      </c>
      <c r="C38" s="881" t="s">
        <v>29</v>
      </c>
      <c r="D38" s="249" t="s">
        <v>628</v>
      </c>
      <c r="E38" s="237"/>
      <c r="F38" s="237"/>
      <c r="G38" s="1086">
        <f>SUM(E38:F43)</f>
        <v>0</v>
      </c>
      <c r="H38" s="1098">
        <f>SUM(G38:G46)</f>
        <v>5</v>
      </c>
    </row>
    <row r="39" spans="1:8" ht="23.25" customHeight="1">
      <c r="A39" s="887"/>
      <c r="B39" s="983"/>
      <c r="C39" s="881"/>
      <c r="D39" s="249" t="s">
        <v>629</v>
      </c>
      <c r="E39" s="237"/>
      <c r="F39" s="237"/>
      <c r="G39" s="1086"/>
      <c r="H39" s="1099"/>
    </row>
    <row r="40" spans="1:8" ht="23.25" customHeight="1">
      <c r="A40" s="887"/>
      <c r="B40" s="983"/>
      <c r="C40" s="881"/>
      <c r="D40" s="249" t="s">
        <v>630</v>
      </c>
      <c r="E40" s="237"/>
      <c r="F40" s="237"/>
      <c r="G40" s="1086"/>
      <c r="H40" s="1099"/>
    </row>
    <row r="41" spans="1:8" ht="23.25" customHeight="1">
      <c r="A41" s="887"/>
      <c r="B41" s="983"/>
      <c r="C41" s="881"/>
      <c r="D41" s="249" t="s">
        <v>631</v>
      </c>
      <c r="E41" s="237"/>
      <c r="F41" s="237"/>
      <c r="G41" s="1086"/>
      <c r="H41" s="1099"/>
    </row>
    <row r="42" spans="1:8" ht="23.25" customHeight="1">
      <c r="A42" s="887"/>
      <c r="B42" s="983"/>
      <c r="C42" s="881"/>
      <c r="D42" s="249" t="s">
        <v>1080</v>
      </c>
      <c r="E42" s="237"/>
      <c r="F42" s="237"/>
      <c r="G42" s="1086"/>
      <c r="H42" s="1099"/>
    </row>
    <row r="43" spans="1:8" ht="23.25" customHeight="1">
      <c r="A43" s="887"/>
      <c r="B43" s="983"/>
      <c r="C43" s="881"/>
      <c r="D43" s="249" t="s">
        <v>632</v>
      </c>
      <c r="E43" s="237"/>
      <c r="F43" s="237"/>
      <c r="G43" s="1086"/>
      <c r="H43" s="1099"/>
    </row>
    <row r="44" spans="1:8" ht="23.25" customHeight="1">
      <c r="A44" s="887"/>
      <c r="B44" s="983"/>
      <c r="C44" s="881" t="s">
        <v>102</v>
      </c>
      <c r="D44" s="249" t="s">
        <v>647</v>
      </c>
      <c r="E44" s="237">
        <v>2</v>
      </c>
      <c r="F44" s="237"/>
      <c r="G44" s="1086">
        <f>SUM(E44:F46)</f>
        <v>5</v>
      </c>
      <c r="H44" s="1099"/>
    </row>
    <row r="45" spans="1:8" ht="23.25" customHeight="1">
      <c r="A45" s="887"/>
      <c r="B45" s="983"/>
      <c r="C45" s="881"/>
      <c r="D45" s="249" t="s">
        <v>1099</v>
      </c>
      <c r="E45" s="237">
        <v>1</v>
      </c>
      <c r="F45" s="237">
        <v>1</v>
      </c>
      <c r="G45" s="1086"/>
      <c r="H45" s="1099"/>
    </row>
    <row r="46" spans="1:8" ht="23.25" customHeight="1">
      <c r="A46" s="887"/>
      <c r="B46" s="983"/>
      <c r="C46" s="881"/>
      <c r="D46" s="249" t="s">
        <v>648</v>
      </c>
      <c r="E46" s="237">
        <v>1</v>
      </c>
      <c r="F46" s="237"/>
      <c r="G46" s="1086"/>
      <c r="H46" s="1100"/>
    </row>
    <row r="47" spans="1:8" ht="23.25" customHeight="1">
      <c r="A47" s="887"/>
      <c r="B47" s="1097" t="s">
        <v>150</v>
      </c>
      <c r="C47" s="189" t="s">
        <v>149</v>
      </c>
      <c r="D47" s="80"/>
      <c r="E47" s="307"/>
      <c r="F47" s="307"/>
      <c r="G47" s="172">
        <f>SUM(E47:F47)</f>
        <v>0</v>
      </c>
      <c r="H47" s="1105">
        <f>SUM(G47:G70)</f>
        <v>23</v>
      </c>
    </row>
    <row r="48" spans="1:8" ht="23.25" customHeight="1">
      <c r="A48" s="887"/>
      <c r="B48" s="1097"/>
      <c r="C48" s="189" t="s">
        <v>50</v>
      </c>
      <c r="D48" s="80"/>
      <c r="E48" s="307"/>
      <c r="F48" s="307"/>
      <c r="G48" s="172">
        <f>SUM(E48:F48)</f>
        <v>0</v>
      </c>
      <c r="H48" s="1106"/>
    </row>
    <row r="49" spans="1:8" ht="23.25" customHeight="1">
      <c r="A49" s="887"/>
      <c r="B49" s="1097"/>
      <c r="C49" s="189" t="s">
        <v>51</v>
      </c>
      <c r="D49" s="80"/>
      <c r="E49" s="307"/>
      <c r="F49" s="307"/>
      <c r="G49" s="172">
        <f>SUM(E49:F49)</f>
        <v>0</v>
      </c>
      <c r="H49" s="1106"/>
    </row>
    <row r="50" spans="1:8" ht="23.25" customHeight="1">
      <c r="A50" s="887"/>
      <c r="B50" s="1097"/>
      <c r="C50" s="902" t="s">
        <v>52</v>
      </c>
      <c r="D50" s="182" t="s">
        <v>615</v>
      </c>
      <c r="E50" s="307"/>
      <c r="F50" s="307"/>
      <c r="G50" s="1101">
        <f>SUM(E50:F53)</f>
        <v>0</v>
      </c>
      <c r="H50" s="1106"/>
    </row>
    <row r="51" spans="1:8" ht="23.25" customHeight="1">
      <c r="A51" s="887"/>
      <c r="B51" s="1097"/>
      <c r="C51" s="902"/>
      <c r="D51" s="182" t="s">
        <v>616</v>
      </c>
      <c r="E51" s="307"/>
      <c r="F51" s="307"/>
      <c r="G51" s="1101"/>
      <c r="H51" s="1106"/>
    </row>
    <row r="52" spans="1:8" ht="23.25" customHeight="1">
      <c r="A52" s="887"/>
      <c r="B52" s="1097"/>
      <c r="C52" s="902"/>
      <c r="D52" s="182" t="s">
        <v>617</v>
      </c>
      <c r="E52" s="307"/>
      <c r="F52" s="307"/>
      <c r="G52" s="1101"/>
      <c r="H52" s="1106"/>
    </row>
    <row r="53" spans="1:8" ht="23.25" customHeight="1">
      <c r="A53" s="887"/>
      <c r="B53" s="1097"/>
      <c r="C53" s="902"/>
      <c r="D53" s="182" t="s">
        <v>618</v>
      </c>
      <c r="E53" s="307"/>
      <c r="F53" s="307"/>
      <c r="G53" s="1101"/>
      <c r="H53" s="1106"/>
    </row>
    <row r="54" spans="1:8" ht="23.25" customHeight="1">
      <c r="A54" s="887"/>
      <c r="B54" s="1097"/>
      <c r="C54" s="189" t="s">
        <v>58</v>
      </c>
      <c r="D54" s="80"/>
      <c r="E54" s="307"/>
      <c r="F54" s="307"/>
      <c r="G54" s="172">
        <f>SUM(E54:F54)</f>
        <v>0</v>
      </c>
      <c r="H54" s="1106"/>
    </row>
    <row r="55" spans="1:8" ht="23.25" customHeight="1">
      <c r="A55" s="887"/>
      <c r="B55" s="1097"/>
      <c r="C55" s="902" t="s">
        <v>59</v>
      </c>
      <c r="D55" s="182" t="s">
        <v>1214</v>
      </c>
      <c r="E55" s="307">
        <v>4</v>
      </c>
      <c r="F55" s="307">
        <v>1</v>
      </c>
      <c r="G55" s="1101">
        <f>SUM(E55:F64)</f>
        <v>22</v>
      </c>
      <c r="H55" s="1106"/>
    </row>
    <row r="56" spans="1:8" ht="23.25" customHeight="1">
      <c r="A56" s="887"/>
      <c r="B56" s="1097"/>
      <c r="C56" s="902"/>
      <c r="D56" s="182" t="s">
        <v>1276</v>
      </c>
      <c r="E56" s="307">
        <v>4</v>
      </c>
      <c r="F56" s="307">
        <v>3</v>
      </c>
      <c r="G56" s="1101"/>
      <c r="H56" s="1106"/>
    </row>
    <row r="57" spans="1:8" ht="23.25" customHeight="1">
      <c r="A57" s="887"/>
      <c r="B57" s="1097"/>
      <c r="C57" s="902"/>
      <c r="D57" s="182" t="s">
        <v>1219</v>
      </c>
      <c r="E57" s="307">
        <v>1</v>
      </c>
      <c r="F57" s="307">
        <v>4</v>
      </c>
      <c r="G57" s="1101"/>
      <c r="H57" s="1106"/>
    </row>
    <row r="58" spans="1:8" ht="23.25" customHeight="1">
      <c r="A58" s="887"/>
      <c r="B58" s="1097"/>
      <c r="C58" s="902"/>
      <c r="D58" s="182" t="s">
        <v>1277</v>
      </c>
      <c r="E58" s="307"/>
      <c r="F58" s="307"/>
      <c r="G58" s="1101"/>
      <c r="H58" s="1106"/>
    </row>
    <row r="59" spans="1:8" ht="23.25" customHeight="1">
      <c r="A59" s="887"/>
      <c r="B59" s="1097"/>
      <c r="C59" s="902"/>
      <c r="D59" s="182" t="s">
        <v>806</v>
      </c>
      <c r="E59" s="307"/>
      <c r="F59" s="307"/>
      <c r="G59" s="1101"/>
      <c r="H59" s="1106"/>
    </row>
    <row r="60" spans="1:8" ht="23.25" customHeight="1">
      <c r="A60" s="887"/>
      <c r="B60" s="1097"/>
      <c r="C60" s="902"/>
      <c r="D60" s="182" t="s">
        <v>832</v>
      </c>
      <c r="E60" s="307"/>
      <c r="F60" s="307"/>
      <c r="G60" s="1101"/>
      <c r="H60" s="1106"/>
    </row>
    <row r="61" spans="1:8" ht="23.25" customHeight="1">
      <c r="A61" s="887"/>
      <c r="B61" s="1097"/>
      <c r="C61" s="902"/>
      <c r="D61" s="182" t="s">
        <v>640</v>
      </c>
      <c r="E61" s="307"/>
      <c r="F61" s="307"/>
      <c r="G61" s="1101"/>
      <c r="H61" s="1106"/>
    </row>
    <row r="62" spans="1:8" ht="23.25" customHeight="1">
      <c r="A62" s="887"/>
      <c r="B62" s="1097"/>
      <c r="C62" s="902"/>
      <c r="D62" s="182" t="s">
        <v>641</v>
      </c>
      <c r="E62" s="307"/>
      <c r="F62" s="307"/>
      <c r="G62" s="1101"/>
      <c r="H62" s="1106"/>
    </row>
    <row r="63" spans="1:8" ht="23.25" customHeight="1">
      <c r="A63" s="887"/>
      <c r="B63" s="1097"/>
      <c r="C63" s="902"/>
      <c r="D63" s="182" t="s">
        <v>1220</v>
      </c>
      <c r="E63" s="307">
        <v>4</v>
      </c>
      <c r="F63" s="307">
        <v>1</v>
      </c>
      <c r="G63" s="1101"/>
      <c r="H63" s="1106"/>
    </row>
    <row r="64" spans="1:8" ht="23.25" customHeight="1">
      <c r="A64" s="887"/>
      <c r="B64" s="1097"/>
      <c r="C64" s="902"/>
      <c r="D64" s="183" t="s">
        <v>832</v>
      </c>
      <c r="E64" s="307"/>
      <c r="F64" s="307"/>
      <c r="G64" s="1101"/>
      <c r="H64" s="1106"/>
    </row>
    <row r="65" spans="1:8" ht="23.25" customHeight="1">
      <c r="A65" s="887"/>
      <c r="B65" s="1097"/>
      <c r="C65" s="769"/>
      <c r="D65" s="183" t="s">
        <v>1192</v>
      </c>
      <c r="E65" s="307"/>
      <c r="F65" s="307"/>
      <c r="G65" s="772">
        <f>SUM(E65:F65)</f>
        <v>0</v>
      </c>
      <c r="H65" s="1106"/>
    </row>
    <row r="66" spans="1:8" ht="23.25" customHeight="1">
      <c r="A66" s="887"/>
      <c r="B66" s="1097"/>
      <c r="C66" s="902" t="s">
        <v>65</v>
      </c>
      <c r="D66" s="182" t="s">
        <v>642</v>
      </c>
      <c r="E66" s="307"/>
      <c r="F66" s="307"/>
      <c r="G66" s="1101">
        <f>SUM(E66:F70)</f>
        <v>1</v>
      </c>
      <c r="H66" s="1106"/>
    </row>
    <row r="67" spans="1:8" ht="23.25" customHeight="1">
      <c r="A67" s="887"/>
      <c r="B67" s="1097"/>
      <c r="C67" s="902"/>
      <c r="D67" s="182" t="s">
        <v>643</v>
      </c>
      <c r="E67" s="307"/>
      <c r="F67" s="307"/>
      <c r="G67" s="1101"/>
      <c r="H67" s="1106"/>
    </row>
    <row r="68" spans="1:8" ht="23.25" customHeight="1">
      <c r="A68" s="887"/>
      <c r="B68" s="1097"/>
      <c r="C68" s="902"/>
      <c r="D68" s="182" t="s">
        <v>644</v>
      </c>
      <c r="E68" s="307"/>
      <c r="F68" s="307"/>
      <c r="G68" s="1101"/>
      <c r="H68" s="1106"/>
    </row>
    <row r="69" spans="1:8" ht="23.25" customHeight="1">
      <c r="A69" s="887"/>
      <c r="B69" s="1097"/>
      <c r="C69" s="902"/>
      <c r="D69" s="182" t="s">
        <v>645</v>
      </c>
      <c r="E69" s="307">
        <v>1</v>
      </c>
      <c r="F69" s="307"/>
      <c r="G69" s="1101"/>
      <c r="H69" s="1106"/>
    </row>
    <row r="70" spans="1:8" ht="23.25" customHeight="1">
      <c r="A70" s="887"/>
      <c r="B70" s="1097"/>
      <c r="C70" s="902"/>
      <c r="D70" s="182" t="s">
        <v>646</v>
      </c>
      <c r="E70" s="307"/>
      <c r="F70" s="307"/>
      <c r="G70" s="1101"/>
      <c r="H70" s="1107"/>
    </row>
    <row r="71" spans="1:8" ht="23.25" customHeight="1">
      <c r="A71" s="887"/>
      <c r="B71" s="1090" t="s">
        <v>144</v>
      </c>
      <c r="C71" s="881" t="s">
        <v>77</v>
      </c>
      <c r="D71" s="249" t="s">
        <v>1045</v>
      </c>
      <c r="E71" s="237">
        <v>1</v>
      </c>
      <c r="F71" s="237"/>
      <c r="G71" s="1086">
        <f>SUM(E71:F78)</f>
        <v>28</v>
      </c>
      <c r="H71" s="989">
        <f>SUM(G71:G90)</f>
        <v>40</v>
      </c>
    </row>
    <row r="72" spans="1:8" ht="23.25" customHeight="1">
      <c r="A72" s="887"/>
      <c r="B72" s="1090"/>
      <c r="C72" s="881"/>
      <c r="D72" s="249" t="s">
        <v>1046</v>
      </c>
      <c r="E72" s="237"/>
      <c r="F72" s="237">
        <v>1</v>
      </c>
      <c r="G72" s="1086"/>
      <c r="H72" s="990"/>
    </row>
    <row r="73" spans="1:8" ht="23.25" customHeight="1">
      <c r="A73" s="887"/>
      <c r="B73" s="1090"/>
      <c r="C73" s="881"/>
      <c r="D73" s="249" t="s">
        <v>1044</v>
      </c>
      <c r="E73" s="237"/>
      <c r="F73" s="237">
        <v>1</v>
      </c>
      <c r="G73" s="1086"/>
      <c r="H73" s="990"/>
    </row>
    <row r="74" spans="1:8" ht="23.25" customHeight="1">
      <c r="A74" s="887"/>
      <c r="B74" s="1090"/>
      <c r="C74" s="881"/>
      <c r="D74" s="249" t="s">
        <v>613</v>
      </c>
      <c r="E74" s="237">
        <v>5</v>
      </c>
      <c r="F74" s="237">
        <v>1</v>
      </c>
      <c r="G74" s="1086"/>
      <c r="H74" s="990"/>
    </row>
    <row r="75" spans="1:8" ht="23.25" customHeight="1">
      <c r="A75" s="887"/>
      <c r="B75" s="1090"/>
      <c r="C75" s="881"/>
      <c r="D75" s="209" t="s">
        <v>1304</v>
      </c>
      <c r="E75" s="237">
        <v>7</v>
      </c>
      <c r="F75" s="237">
        <v>7</v>
      </c>
      <c r="G75" s="1086"/>
      <c r="H75" s="990"/>
    </row>
    <row r="76" spans="1:8" ht="23.25" customHeight="1">
      <c r="A76" s="887"/>
      <c r="B76" s="1090"/>
      <c r="C76" s="881"/>
      <c r="D76" s="249" t="s">
        <v>614</v>
      </c>
      <c r="E76" s="237">
        <v>1</v>
      </c>
      <c r="F76" s="237">
        <v>1</v>
      </c>
      <c r="G76" s="1086"/>
      <c r="H76" s="990"/>
    </row>
    <row r="77" spans="1:8" ht="23.25" customHeight="1">
      <c r="A77" s="887"/>
      <c r="B77" s="1090"/>
      <c r="C77" s="881"/>
      <c r="D77" s="249" t="s">
        <v>1164</v>
      </c>
      <c r="E77" s="237"/>
      <c r="F77" s="237">
        <v>1</v>
      </c>
      <c r="G77" s="1086"/>
      <c r="H77" s="990"/>
    </row>
    <row r="78" spans="1:8" ht="23.25" customHeight="1">
      <c r="A78" s="887"/>
      <c r="B78" s="1090"/>
      <c r="C78" s="881"/>
      <c r="D78" s="249" t="s">
        <v>1165</v>
      </c>
      <c r="E78" s="237">
        <v>1</v>
      </c>
      <c r="F78" s="237">
        <v>1</v>
      </c>
      <c r="G78" s="1086"/>
      <c r="H78" s="990"/>
    </row>
    <row r="79" spans="1:8" ht="23.25" customHeight="1">
      <c r="A79" s="887"/>
      <c r="B79" s="1090"/>
      <c r="C79" s="881" t="s">
        <v>164</v>
      </c>
      <c r="D79" s="249" t="s">
        <v>619</v>
      </c>
      <c r="E79" s="237">
        <v>2</v>
      </c>
      <c r="F79" s="237"/>
      <c r="G79" s="1086">
        <f>SUM(E79:F82)</f>
        <v>8</v>
      </c>
      <c r="H79" s="990"/>
    </row>
    <row r="80" spans="1:8" ht="23.25" customHeight="1">
      <c r="A80" s="887"/>
      <c r="B80" s="1090"/>
      <c r="C80" s="881"/>
      <c r="D80" s="249" t="s">
        <v>620</v>
      </c>
      <c r="E80" s="237">
        <v>1</v>
      </c>
      <c r="F80" s="237">
        <v>2</v>
      </c>
      <c r="G80" s="1086"/>
      <c r="H80" s="990"/>
    </row>
    <row r="81" spans="1:8" ht="23.25" customHeight="1">
      <c r="A81" s="887"/>
      <c r="B81" s="1090"/>
      <c r="C81" s="881"/>
      <c r="D81" s="249" t="s">
        <v>775</v>
      </c>
      <c r="E81" s="237">
        <v>1</v>
      </c>
      <c r="F81" s="237">
        <v>2</v>
      </c>
      <c r="G81" s="1086"/>
      <c r="H81" s="990"/>
    </row>
    <row r="82" spans="1:8" ht="23.25" customHeight="1">
      <c r="A82" s="887"/>
      <c r="B82" s="1090"/>
      <c r="C82" s="881"/>
      <c r="D82" s="249" t="s">
        <v>1107</v>
      </c>
      <c r="E82" s="237"/>
      <c r="F82" s="237"/>
      <c r="G82" s="681"/>
      <c r="H82" s="990"/>
    </row>
    <row r="83" spans="1:8" ht="29.25" customHeight="1">
      <c r="A83" s="887"/>
      <c r="B83" s="1090"/>
      <c r="C83" s="881" t="s">
        <v>165</v>
      </c>
      <c r="D83" s="249" t="s">
        <v>610</v>
      </c>
      <c r="E83" s="237"/>
      <c r="F83" s="237"/>
      <c r="G83" s="1086">
        <f>SUM(E83:F87)</f>
        <v>4</v>
      </c>
      <c r="H83" s="990"/>
    </row>
    <row r="84" spans="1:8" ht="23.25" customHeight="1">
      <c r="A84" s="887"/>
      <c r="B84" s="1090"/>
      <c r="C84" s="881"/>
      <c r="D84" s="249" t="s">
        <v>611</v>
      </c>
      <c r="E84" s="237"/>
      <c r="F84" s="237"/>
      <c r="G84" s="1086"/>
      <c r="H84" s="990"/>
    </row>
    <row r="85" spans="1:8" ht="23.25" customHeight="1">
      <c r="A85" s="887"/>
      <c r="B85" s="1090"/>
      <c r="C85" s="881"/>
      <c r="D85" s="249" t="s">
        <v>1285</v>
      </c>
      <c r="E85" s="237"/>
      <c r="F85" s="237">
        <v>1</v>
      </c>
      <c r="G85" s="1086"/>
      <c r="H85" s="990"/>
    </row>
    <row r="86" spans="1:8" ht="23.25" customHeight="1">
      <c r="A86" s="887"/>
      <c r="B86" s="1090"/>
      <c r="C86" s="881"/>
      <c r="D86" s="249" t="s">
        <v>1261</v>
      </c>
      <c r="E86" s="237"/>
      <c r="F86" s="237">
        <v>3</v>
      </c>
      <c r="G86" s="1086"/>
      <c r="H86" s="990"/>
    </row>
    <row r="87" spans="1:8" ht="23.25" customHeight="1">
      <c r="A87" s="887"/>
      <c r="B87" s="1090"/>
      <c r="C87" s="881"/>
      <c r="D87" s="249" t="s">
        <v>612</v>
      </c>
      <c r="E87" s="237"/>
      <c r="F87" s="237"/>
      <c r="G87" s="1086"/>
      <c r="H87" s="990"/>
    </row>
    <row r="88" spans="1:8" ht="23.25" customHeight="1">
      <c r="A88" s="887"/>
      <c r="B88" s="1090"/>
      <c r="C88" s="1094" t="s">
        <v>78</v>
      </c>
      <c r="D88" s="249" t="s">
        <v>623</v>
      </c>
      <c r="E88" s="237"/>
      <c r="F88" s="237"/>
      <c r="G88" s="1086">
        <f>SUM(E88:F90)</f>
        <v>0</v>
      </c>
      <c r="H88" s="990"/>
    </row>
    <row r="89" spans="1:8" ht="23.25" customHeight="1">
      <c r="A89" s="887"/>
      <c r="B89" s="1090"/>
      <c r="C89" s="1094"/>
      <c r="D89" s="249" t="s">
        <v>1119</v>
      </c>
      <c r="E89" s="237"/>
      <c r="F89" s="237"/>
      <c r="G89" s="1086"/>
      <c r="H89" s="990"/>
    </row>
    <row r="90" spans="1:8" ht="23.25" customHeight="1">
      <c r="A90" s="1088"/>
      <c r="B90" s="1091"/>
      <c r="C90" s="1095"/>
      <c r="D90" s="250" t="s">
        <v>624</v>
      </c>
      <c r="E90" s="238"/>
      <c r="F90" s="238"/>
      <c r="G90" s="1096"/>
      <c r="H90" s="1087"/>
    </row>
    <row r="91" spans="1:8" ht="16.5">
      <c r="A91" s="1084"/>
      <c r="B91" s="1085"/>
      <c r="C91" s="1085"/>
      <c r="D91" s="155"/>
      <c r="E91" s="85">
        <f>SUM(E2:E90)</f>
        <v>60</v>
      </c>
      <c r="F91" s="85">
        <f>SUM(F2:F90)</f>
        <v>40</v>
      </c>
      <c r="G91" s="85"/>
      <c r="H91" s="76">
        <f>SUM(H2:H90)</f>
        <v>100</v>
      </c>
    </row>
    <row r="93" spans="1:8" s="451" customFormat="1">
      <c r="C93" s="453"/>
    </row>
    <row r="94" spans="1:8" s="451" customFormat="1">
      <c r="C94" s="453"/>
    </row>
    <row r="95" spans="1:8" s="451" customFormat="1">
      <c r="C95" s="453"/>
    </row>
    <row r="96" spans="1:8" s="451" customFormat="1">
      <c r="C96" s="453"/>
    </row>
    <row r="97" spans="3:3" s="451" customFormat="1">
      <c r="C97" s="453"/>
    </row>
    <row r="98" spans="3:3" s="451" customFormat="1">
      <c r="C98" s="453"/>
    </row>
    <row r="99" spans="3:3" s="451" customFormat="1">
      <c r="C99" s="453"/>
    </row>
    <row r="100" spans="3:3" s="451" customFormat="1">
      <c r="C100" s="453"/>
    </row>
    <row r="101" spans="3:3" s="451" customFormat="1">
      <c r="C101" s="453"/>
    </row>
    <row r="102" spans="3:3" s="451" customFormat="1">
      <c r="C102" s="453"/>
    </row>
    <row r="103" spans="3:3" s="451" customFormat="1">
      <c r="C103" s="453"/>
    </row>
    <row r="104" spans="3:3" s="451" customFormat="1">
      <c r="C104" s="453"/>
    </row>
    <row r="105" spans="3:3" s="451" customFormat="1">
      <c r="C105" s="453"/>
    </row>
    <row r="106" spans="3:3" s="451" customFormat="1">
      <c r="C106" s="453"/>
    </row>
    <row r="107" spans="3:3" s="451" customFormat="1">
      <c r="C107" s="453"/>
    </row>
    <row r="108" spans="3:3" s="451" customFormat="1">
      <c r="C108" s="453"/>
    </row>
    <row r="109" spans="3:3" s="451" customFormat="1">
      <c r="C109" s="453"/>
    </row>
    <row r="110" spans="3:3" s="451" customFormat="1">
      <c r="C110" s="453"/>
    </row>
    <row r="111" spans="3:3" s="451" customFormat="1">
      <c r="C111" s="453"/>
    </row>
    <row r="112" spans="3:3" s="451" customFormat="1">
      <c r="C112" s="453"/>
    </row>
    <row r="113" spans="3:3" s="451" customFormat="1">
      <c r="C113" s="453"/>
    </row>
    <row r="114" spans="3:3" s="451" customFormat="1">
      <c r="C114" s="453"/>
    </row>
    <row r="115" spans="3:3" s="451" customFormat="1">
      <c r="C115" s="453"/>
    </row>
    <row r="116" spans="3:3" s="451" customFormat="1">
      <c r="C116" s="453"/>
    </row>
    <row r="117" spans="3:3" s="451" customFormat="1">
      <c r="C117" s="453"/>
    </row>
    <row r="118" spans="3:3" s="451" customFormat="1">
      <c r="C118" s="453"/>
    </row>
    <row r="119" spans="3:3" s="451" customFormat="1">
      <c r="C119" s="453"/>
    </row>
    <row r="120" spans="3:3" s="451" customFormat="1">
      <c r="C120" s="453"/>
    </row>
    <row r="121" spans="3:3" s="451" customFormat="1">
      <c r="C121" s="453"/>
    </row>
    <row r="122" spans="3:3" s="451" customFormat="1">
      <c r="C122" s="453"/>
    </row>
    <row r="123" spans="3:3" s="451" customFormat="1">
      <c r="C123" s="453"/>
    </row>
    <row r="124" spans="3:3" s="451" customFormat="1">
      <c r="C124" s="453"/>
    </row>
    <row r="125" spans="3:3" s="451" customFormat="1">
      <c r="C125" s="453"/>
    </row>
    <row r="126" spans="3:3" s="451" customFormat="1">
      <c r="C126" s="453"/>
    </row>
    <row r="127" spans="3:3" s="451" customFormat="1">
      <c r="C127" s="453"/>
    </row>
    <row r="128" spans="3:3" s="451" customFormat="1">
      <c r="C128" s="453"/>
    </row>
    <row r="129" spans="3:3" s="451" customFormat="1">
      <c r="C129" s="453"/>
    </row>
    <row r="130" spans="3:3" s="451" customFormat="1">
      <c r="C130" s="453"/>
    </row>
    <row r="131" spans="3:3" s="451" customFormat="1">
      <c r="C131" s="453"/>
    </row>
    <row r="132" spans="3:3" s="451" customFormat="1">
      <c r="C132" s="453"/>
    </row>
    <row r="133" spans="3:3" s="451" customFormat="1">
      <c r="C133" s="453"/>
    </row>
    <row r="134" spans="3:3" s="451" customFormat="1">
      <c r="C134" s="453"/>
    </row>
    <row r="135" spans="3:3" s="451" customFormat="1">
      <c r="C135" s="453"/>
    </row>
    <row r="136" spans="3:3" s="451" customFormat="1">
      <c r="C136" s="453"/>
    </row>
    <row r="137" spans="3:3" s="451" customFormat="1">
      <c r="C137" s="453"/>
    </row>
    <row r="138" spans="3:3" s="451" customFormat="1">
      <c r="C138" s="453"/>
    </row>
    <row r="139" spans="3:3" s="451" customFormat="1">
      <c r="C139" s="453"/>
    </row>
    <row r="140" spans="3:3" s="451" customFormat="1">
      <c r="C140" s="453"/>
    </row>
    <row r="141" spans="3:3" s="451" customFormat="1">
      <c r="C141" s="453"/>
    </row>
    <row r="142" spans="3:3" s="451" customFormat="1">
      <c r="C142" s="453"/>
    </row>
    <row r="143" spans="3:3" s="451" customFormat="1">
      <c r="C143" s="453"/>
    </row>
    <row r="144" spans="3:3" s="451" customFormat="1">
      <c r="C144" s="453"/>
    </row>
    <row r="145" spans="3:3" s="451" customFormat="1">
      <c r="C145" s="453"/>
    </row>
    <row r="146" spans="3:3" s="451" customFormat="1">
      <c r="C146" s="453"/>
    </row>
    <row r="147" spans="3:3" s="451" customFormat="1">
      <c r="C147" s="453"/>
    </row>
    <row r="148" spans="3:3" s="451" customFormat="1">
      <c r="C148" s="453"/>
    </row>
    <row r="149" spans="3:3" s="451" customFormat="1">
      <c r="C149" s="453"/>
    </row>
    <row r="150" spans="3:3" s="451" customFormat="1">
      <c r="C150" s="453"/>
    </row>
    <row r="151" spans="3:3" s="451" customFormat="1">
      <c r="C151" s="453"/>
    </row>
    <row r="152" spans="3:3" s="451" customFormat="1">
      <c r="C152" s="453"/>
    </row>
    <row r="153" spans="3:3" s="451" customFormat="1">
      <c r="C153" s="453"/>
    </row>
    <row r="154" spans="3:3" s="451" customFormat="1">
      <c r="C154" s="453"/>
    </row>
    <row r="155" spans="3:3" s="451" customFormat="1">
      <c r="C155" s="453"/>
    </row>
    <row r="156" spans="3:3" s="451" customFormat="1">
      <c r="C156" s="453"/>
    </row>
    <row r="157" spans="3:3" s="451" customFormat="1">
      <c r="C157" s="453"/>
    </row>
    <row r="158" spans="3:3" s="451" customFormat="1">
      <c r="C158" s="453"/>
    </row>
    <row r="159" spans="3:3" s="451" customFormat="1">
      <c r="C159" s="453"/>
    </row>
    <row r="160" spans="3:3" s="451" customFormat="1">
      <c r="C160" s="453"/>
    </row>
    <row r="161" spans="3:3" s="451" customFormat="1">
      <c r="C161" s="453"/>
    </row>
    <row r="162" spans="3:3" s="451" customFormat="1">
      <c r="C162" s="453"/>
    </row>
    <row r="163" spans="3:3" s="451" customFormat="1">
      <c r="C163" s="453"/>
    </row>
    <row r="164" spans="3:3" s="451" customFormat="1">
      <c r="C164" s="453"/>
    </row>
    <row r="165" spans="3:3" s="451" customFormat="1">
      <c r="C165" s="453"/>
    </row>
    <row r="166" spans="3:3" s="451" customFormat="1">
      <c r="C166" s="453"/>
    </row>
    <row r="167" spans="3:3" s="451" customFormat="1">
      <c r="C167" s="453"/>
    </row>
    <row r="168" spans="3:3" s="451" customFormat="1">
      <c r="C168" s="453"/>
    </row>
    <row r="169" spans="3:3" s="451" customFormat="1">
      <c r="C169" s="453"/>
    </row>
    <row r="170" spans="3:3" s="451" customFormat="1">
      <c r="C170" s="453"/>
    </row>
    <row r="171" spans="3:3" s="451" customFormat="1">
      <c r="C171" s="453"/>
    </row>
    <row r="172" spans="3:3" s="451" customFormat="1">
      <c r="C172" s="453"/>
    </row>
    <row r="173" spans="3:3" s="451" customFormat="1">
      <c r="C173" s="453"/>
    </row>
    <row r="174" spans="3:3" s="451" customFormat="1">
      <c r="C174" s="453"/>
    </row>
    <row r="175" spans="3:3" s="451" customFormat="1">
      <c r="C175" s="453"/>
    </row>
    <row r="176" spans="3:3" s="451" customFormat="1">
      <c r="C176" s="453"/>
    </row>
    <row r="177" spans="3:3" s="451" customFormat="1">
      <c r="C177" s="453"/>
    </row>
    <row r="178" spans="3:3" s="451" customFormat="1">
      <c r="C178" s="453"/>
    </row>
    <row r="179" spans="3:3" s="451" customFormat="1">
      <c r="C179" s="453"/>
    </row>
    <row r="180" spans="3:3" s="451" customFormat="1">
      <c r="C180" s="453"/>
    </row>
    <row r="181" spans="3:3" s="451" customFormat="1">
      <c r="C181" s="453"/>
    </row>
    <row r="182" spans="3:3" s="451" customFormat="1">
      <c r="C182" s="453"/>
    </row>
    <row r="183" spans="3:3" s="451" customFormat="1">
      <c r="C183" s="453"/>
    </row>
    <row r="184" spans="3:3" s="451" customFormat="1">
      <c r="C184" s="453"/>
    </row>
    <row r="185" spans="3:3" s="451" customFormat="1">
      <c r="C185" s="453"/>
    </row>
    <row r="186" spans="3:3" s="451" customFormat="1">
      <c r="C186" s="453"/>
    </row>
    <row r="187" spans="3:3" s="451" customFormat="1">
      <c r="C187" s="453"/>
    </row>
    <row r="188" spans="3:3" s="451" customFormat="1">
      <c r="C188" s="453"/>
    </row>
    <row r="189" spans="3:3" s="451" customFormat="1">
      <c r="C189" s="453"/>
    </row>
    <row r="190" spans="3:3" s="451" customFormat="1">
      <c r="C190" s="453"/>
    </row>
    <row r="191" spans="3:3" s="451" customFormat="1">
      <c r="C191" s="453"/>
    </row>
    <row r="192" spans="3:3" s="451" customFormat="1">
      <c r="C192" s="453"/>
    </row>
    <row r="193" spans="3:3" s="451" customFormat="1">
      <c r="C193" s="453"/>
    </row>
    <row r="194" spans="3:3" s="451" customFormat="1">
      <c r="C194" s="453"/>
    </row>
    <row r="195" spans="3:3" s="451" customFormat="1">
      <c r="C195" s="453"/>
    </row>
    <row r="196" spans="3:3" s="451" customFormat="1">
      <c r="C196" s="453"/>
    </row>
    <row r="197" spans="3:3" s="451" customFormat="1">
      <c r="C197" s="453"/>
    </row>
    <row r="198" spans="3:3" s="451" customFormat="1">
      <c r="C198" s="453"/>
    </row>
    <row r="199" spans="3:3" s="451" customFormat="1">
      <c r="C199" s="453"/>
    </row>
    <row r="200" spans="3:3" s="451" customFormat="1">
      <c r="C200" s="453"/>
    </row>
    <row r="201" spans="3:3" s="451" customFormat="1">
      <c r="C201" s="453"/>
    </row>
    <row r="202" spans="3:3" s="451" customFormat="1">
      <c r="C202" s="453"/>
    </row>
    <row r="203" spans="3:3" s="451" customFormat="1">
      <c r="C203" s="453"/>
    </row>
    <row r="204" spans="3:3" s="451" customFormat="1">
      <c r="C204" s="453"/>
    </row>
    <row r="205" spans="3:3" s="451" customFormat="1">
      <c r="C205" s="453"/>
    </row>
    <row r="206" spans="3:3" s="451" customFormat="1">
      <c r="C206" s="453"/>
    </row>
    <row r="207" spans="3:3" s="451" customFormat="1">
      <c r="C207" s="453"/>
    </row>
    <row r="208" spans="3:3" s="451" customFormat="1">
      <c r="C208" s="453"/>
    </row>
    <row r="209" spans="3:3" s="451" customFormat="1">
      <c r="C209" s="453"/>
    </row>
    <row r="210" spans="3:3" s="451" customFormat="1">
      <c r="C210" s="453"/>
    </row>
    <row r="211" spans="3:3" s="451" customFormat="1">
      <c r="C211" s="453"/>
    </row>
    <row r="212" spans="3:3" s="451" customFormat="1">
      <c r="C212" s="453"/>
    </row>
    <row r="213" spans="3:3" s="451" customFormat="1">
      <c r="C213" s="453"/>
    </row>
    <row r="214" spans="3:3" s="451" customFormat="1">
      <c r="C214" s="453"/>
    </row>
    <row r="215" spans="3:3" s="451" customFormat="1">
      <c r="C215" s="453"/>
    </row>
    <row r="216" spans="3:3" s="451" customFormat="1">
      <c r="C216" s="453"/>
    </row>
    <row r="217" spans="3:3" s="451" customFormat="1">
      <c r="C217" s="453"/>
    </row>
    <row r="218" spans="3:3" s="451" customFormat="1">
      <c r="C218" s="453"/>
    </row>
    <row r="219" spans="3:3" s="451" customFormat="1">
      <c r="C219" s="453"/>
    </row>
    <row r="220" spans="3:3" s="451" customFormat="1">
      <c r="C220" s="453"/>
    </row>
    <row r="221" spans="3:3" s="451" customFormat="1">
      <c r="C221" s="453"/>
    </row>
    <row r="222" spans="3:3" s="451" customFormat="1">
      <c r="C222" s="453"/>
    </row>
    <row r="223" spans="3:3" s="451" customFormat="1">
      <c r="C223" s="453"/>
    </row>
    <row r="224" spans="3:3" s="451" customFormat="1">
      <c r="C224" s="453"/>
    </row>
    <row r="225" spans="3:3" s="451" customFormat="1">
      <c r="C225" s="453"/>
    </row>
    <row r="226" spans="3:3" s="451" customFormat="1">
      <c r="C226" s="453"/>
    </row>
    <row r="227" spans="3:3" s="451" customFormat="1">
      <c r="C227" s="453"/>
    </row>
    <row r="228" spans="3:3" s="451" customFormat="1">
      <c r="C228" s="453"/>
    </row>
    <row r="229" spans="3:3" s="451" customFormat="1">
      <c r="C229" s="453"/>
    </row>
    <row r="230" spans="3:3" s="451" customFormat="1">
      <c r="C230" s="453"/>
    </row>
    <row r="231" spans="3:3" s="451" customFormat="1">
      <c r="C231" s="453"/>
    </row>
    <row r="232" spans="3:3" s="451" customFormat="1">
      <c r="C232" s="453"/>
    </row>
    <row r="233" spans="3:3" s="451" customFormat="1">
      <c r="C233" s="453"/>
    </row>
    <row r="234" spans="3:3" s="451" customFormat="1">
      <c r="C234" s="453"/>
    </row>
    <row r="235" spans="3:3" s="451" customFormat="1">
      <c r="C235" s="453"/>
    </row>
    <row r="236" spans="3:3" s="451" customFormat="1">
      <c r="C236" s="453"/>
    </row>
    <row r="237" spans="3:3" s="451" customFormat="1">
      <c r="C237" s="453"/>
    </row>
    <row r="238" spans="3:3" s="451" customFormat="1">
      <c r="C238" s="453"/>
    </row>
    <row r="239" spans="3:3" s="451" customFormat="1">
      <c r="C239" s="453"/>
    </row>
    <row r="240" spans="3:3" s="451" customFormat="1">
      <c r="C240" s="453"/>
    </row>
    <row r="241" spans="3:3" s="451" customFormat="1">
      <c r="C241" s="453"/>
    </row>
  </sheetData>
  <mergeCells count="36">
    <mergeCell ref="C55:C64"/>
    <mergeCell ref="G55:G64"/>
    <mergeCell ref="C2:C21"/>
    <mergeCell ref="H2:H21"/>
    <mergeCell ref="G2:G21"/>
    <mergeCell ref="C22:C27"/>
    <mergeCell ref="G22:G27"/>
    <mergeCell ref="H47:H70"/>
    <mergeCell ref="G28:G36"/>
    <mergeCell ref="G38:G43"/>
    <mergeCell ref="G44:G46"/>
    <mergeCell ref="G50:G53"/>
    <mergeCell ref="G66:G70"/>
    <mergeCell ref="H22:H37"/>
    <mergeCell ref="H71:H90"/>
    <mergeCell ref="A2:A90"/>
    <mergeCell ref="B22:B37"/>
    <mergeCell ref="B71:B90"/>
    <mergeCell ref="C83:C87"/>
    <mergeCell ref="C50:C53"/>
    <mergeCell ref="B2:B13"/>
    <mergeCell ref="C88:C90"/>
    <mergeCell ref="C38:C43"/>
    <mergeCell ref="B38:B46"/>
    <mergeCell ref="G88:G90"/>
    <mergeCell ref="B47:B70"/>
    <mergeCell ref="C28:C36"/>
    <mergeCell ref="C66:C70"/>
    <mergeCell ref="C44:C46"/>
    <mergeCell ref="H38:H46"/>
    <mergeCell ref="A91:C91"/>
    <mergeCell ref="G83:G87"/>
    <mergeCell ref="C79:C82"/>
    <mergeCell ref="C71:C78"/>
    <mergeCell ref="G71:G78"/>
    <mergeCell ref="G79:G81"/>
  </mergeCells>
  <pageMargins left="0.7" right="0.7" top="0.75" bottom="0.75" header="0.3" footer="0.3"/>
  <pageSetup scale="4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showGridLines="0" topLeftCell="C19" zoomScale="80" zoomScaleNormal="80" zoomScaleSheetLayoutView="90" workbookViewId="0">
      <selection activeCell="E27" sqref="E27"/>
    </sheetView>
  </sheetViews>
  <sheetFormatPr baseColWidth="10" defaultRowHeight="12.75"/>
  <cols>
    <col min="1" max="1" width="10.28515625" style="124" bestFit="1" customWidth="1"/>
    <col min="2" max="2" width="25.85546875" style="124" bestFit="1" customWidth="1"/>
    <col min="3" max="3" width="18.85546875" style="253" customWidth="1"/>
    <col min="4" max="4" width="14.5703125" style="124" customWidth="1"/>
    <col min="5" max="5" width="25" style="124" customWidth="1"/>
    <col min="6" max="6" width="30.85546875" style="124" customWidth="1"/>
    <col min="7" max="7" width="31.42578125" style="124" customWidth="1"/>
    <col min="8" max="50" width="11.42578125" style="476"/>
    <col min="51" max="16384" width="11.42578125" style="124"/>
  </cols>
  <sheetData>
    <row r="1" spans="1:7" ht="42" customHeight="1">
      <c r="A1" s="62" t="s">
        <v>141</v>
      </c>
      <c r="B1" s="141" t="s">
        <v>147</v>
      </c>
      <c r="C1" s="141" t="s">
        <v>142</v>
      </c>
      <c r="D1" s="141" t="s">
        <v>282</v>
      </c>
      <c r="E1" s="141" t="s">
        <v>242</v>
      </c>
      <c r="F1" s="141" t="s">
        <v>155</v>
      </c>
      <c r="G1" s="63" t="s">
        <v>153</v>
      </c>
    </row>
    <row r="2" spans="1:7" ht="21" customHeight="1">
      <c r="A2" s="1060" t="s">
        <v>276</v>
      </c>
      <c r="B2" s="1125" t="s">
        <v>2</v>
      </c>
      <c r="C2" s="1123" t="s">
        <v>223</v>
      </c>
      <c r="D2" s="1124" t="s">
        <v>1305</v>
      </c>
      <c r="E2" s="1111">
        <v>2</v>
      </c>
      <c r="F2" s="1017">
        <f>SUM(E2:E2)</f>
        <v>2</v>
      </c>
      <c r="G2" s="1120">
        <f>SUM(F2:F12)</f>
        <v>4</v>
      </c>
    </row>
    <row r="3" spans="1:7" ht="21" customHeight="1">
      <c r="A3" s="1061"/>
      <c r="B3" s="1125"/>
      <c r="C3" s="1123"/>
      <c r="D3" s="1124"/>
      <c r="E3" s="1111"/>
      <c r="F3" s="1017"/>
      <c r="G3" s="1121"/>
    </row>
    <row r="4" spans="1:7" ht="21" customHeight="1">
      <c r="A4" s="1061"/>
      <c r="B4" s="1125"/>
      <c r="C4" s="1123" t="s">
        <v>224</v>
      </c>
      <c r="D4" s="203" t="s">
        <v>301</v>
      </c>
      <c r="E4" s="303"/>
      <c r="F4" s="1017">
        <f>SUM(E4:E5)</f>
        <v>0</v>
      </c>
      <c r="G4" s="1121"/>
    </row>
    <row r="5" spans="1:7" ht="21" customHeight="1">
      <c r="A5" s="1061"/>
      <c r="B5" s="1125"/>
      <c r="C5" s="1123"/>
      <c r="D5" s="203" t="s">
        <v>302</v>
      </c>
      <c r="E5" s="303"/>
      <c r="F5" s="1017"/>
      <c r="G5" s="1121"/>
    </row>
    <row r="6" spans="1:7" ht="21" customHeight="1">
      <c r="A6" s="1061"/>
      <c r="B6" s="1125"/>
      <c r="C6" s="1123" t="s">
        <v>263</v>
      </c>
      <c r="D6" s="1118" t="s">
        <v>305</v>
      </c>
      <c r="E6" s="1111"/>
      <c r="F6" s="1017">
        <f>SUM(E6:E7)</f>
        <v>0</v>
      </c>
      <c r="G6" s="1121"/>
    </row>
    <row r="7" spans="1:7" ht="21" customHeight="1">
      <c r="A7" s="1061"/>
      <c r="B7" s="1125"/>
      <c r="C7" s="1123"/>
      <c r="D7" s="1118"/>
      <c r="E7" s="1111"/>
      <c r="F7" s="1017"/>
      <c r="G7" s="1121"/>
    </row>
    <row r="8" spans="1:7" ht="21" customHeight="1">
      <c r="A8" s="1061"/>
      <c r="B8" s="1125"/>
      <c r="C8" s="1123" t="s">
        <v>218</v>
      </c>
      <c r="D8" s="203" t="s">
        <v>303</v>
      </c>
      <c r="E8" s="303"/>
      <c r="F8" s="1017">
        <f>SUM(E8:E10)</f>
        <v>0</v>
      </c>
      <c r="G8" s="1121"/>
    </row>
    <row r="9" spans="1:7" ht="21" customHeight="1">
      <c r="A9" s="1061"/>
      <c r="B9" s="1125"/>
      <c r="C9" s="1123"/>
      <c r="D9" s="1118" t="s">
        <v>304</v>
      </c>
      <c r="E9" s="1111"/>
      <c r="F9" s="1017"/>
      <c r="G9" s="1121"/>
    </row>
    <row r="10" spans="1:7" ht="21" customHeight="1">
      <c r="A10" s="1061"/>
      <c r="B10" s="1125"/>
      <c r="C10" s="1123"/>
      <c r="D10" s="1118"/>
      <c r="E10" s="1111"/>
      <c r="F10" s="1017"/>
      <c r="G10" s="1121"/>
    </row>
    <row r="11" spans="1:7" ht="21" customHeight="1">
      <c r="A11" s="1061"/>
      <c r="B11" s="1125"/>
      <c r="C11" s="484" t="s">
        <v>875</v>
      </c>
      <c r="D11" s="482" t="s">
        <v>876</v>
      </c>
      <c r="E11" s="483">
        <v>2</v>
      </c>
      <c r="F11" s="480">
        <f>SUM(E11)</f>
        <v>2</v>
      </c>
      <c r="G11" s="1121"/>
    </row>
    <row r="12" spans="1:7" ht="42" customHeight="1">
      <c r="A12" s="1061"/>
      <c r="B12" s="1125"/>
      <c r="C12" s="368" t="s">
        <v>793</v>
      </c>
      <c r="D12" s="367" t="s">
        <v>794</v>
      </c>
      <c r="E12" s="365"/>
      <c r="F12" s="366">
        <f>SUM(E12:E12)</f>
        <v>0</v>
      </c>
      <c r="G12" s="1122"/>
    </row>
    <row r="13" spans="1:7" ht="21" customHeight="1">
      <c r="A13" s="1061"/>
      <c r="B13" s="1128" t="s">
        <v>143</v>
      </c>
      <c r="C13" s="1126" t="s">
        <v>168</v>
      </c>
      <c r="D13" s="204" t="s">
        <v>1237</v>
      </c>
      <c r="E13" s="304"/>
      <c r="F13" s="1112">
        <f>SUM(E13:E15)</f>
        <v>4</v>
      </c>
      <c r="G13" s="1113">
        <f>SUM(F13:F22)</f>
        <v>6</v>
      </c>
    </row>
    <row r="14" spans="1:7" ht="21" customHeight="1">
      <c r="A14" s="1061"/>
      <c r="B14" s="1128"/>
      <c r="C14" s="1126"/>
      <c r="D14" s="204" t="s">
        <v>1215</v>
      </c>
      <c r="E14" s="780"/>
      <c r="F14" s="1112"/>
      <c r="G14" s="1114"/>
    </row>
    <row r="15" spans="1:7" ht="21" customHeight="1">
      <c r="A15" s="1061"/>
      <c r="B15" s="1128"/>
      <c r="C15" s="1126"/>
      <c r="D15" s="205" t="s">
        <v>1216</v>
      </c>
      <c r="E15" s="304">
        <v>4</v>
      </c>
      <c r="F15" s="1112"/>
      <c r="G15" s="1114"/>
    </row>
    <row r="16" spans="1:7" ht="21" customHeight="1">
      <c r="A16" s="1061"/>
      <c r="B16" s="1128"/>
      <c r="C16" s="1126" t="s">
        <v>174</v>
      </c>
      <c r="D16" s="1127" t="s">
        <v>316</v>
      </c>
      <c r="E16" s="1119"/>
      <c r="F16" s="1112">
        <f>SUM(E16:E19)</f>
        <v>1</v>
      </c>
      <c r="G16" s="1114"/>
    </row>
    <row r="17" spans="1:7" ht="21" customHeight="1">
      <c r="A17" s="1061"/>
      <c r="B17" s="1128"/>
      <c r="C17" s="1126"/>
      <c r="D17" s="1127"/>
      <c r="E17" s="1119"/>
      <c r="F17" s="1112"/>
      <c r="G17" s="1114"/>
    </row>
    <row r="18" spans="1:7" ht="21" customHeight="1">
      <c r="A18" s="1061"/>
      <c r="B18" s="1128"/>
      <c r="C18" s="1126"/>
      <c r="D18" s="1127" t="s">
        <v>317</v>
      </c>
      <c r="E18" s="1119">
        <v>1</v>
      </c>
      <c r="F18" s="1112"/>
      <c r="G18" s="1114"/>
    </row>
    <row r="19" spans="1:7" ht="21" customHeight="1">
      <c r="A19" s="1061"/>
      <c r="B19" s="1128"/>
      <c r="C19" s="1126"/>
      <c r="D19" s="1127"/>
      <c r="E19" s="1119"/>
      <c r="F19" s="1112"/>
      <c r="G19" s="1114"/>
    </row>
    <row r="20" spans="1:7" ht="21" customHeight="1">
      <c r="A20" s="1061"/>
      <c r="B20" s="1128"/>
      <c r="C20" s="1129" t="s">
        <v>169</v>
      </c>
      <c r="D20" s="204" t="s">
        <v>306</v>
      </c>
      <c r="E20" s="304"/>
      <c r="F20" s="1112">
        <f>SUM(E20:E22)</f>
        <v>1</v>
      </c>
      <c r="G20" s="1114"/>
    </row>
    <row r="21" spans="1:7" ht="21" customHeight="1">
      <c r="A21" s="1061"/>
      <c r="B21" s="1128"/>
      <c r="C21" s="1129"/>
      <c r="D21" s="204" t="s">
        <v>1175</v>
      </c>
      <c r="E21" s="421"/>
      <c r="F21" s="1112"/>
      <c r="G21" s="1114"/>
    </row>
    <row r="22" spans="1:7" ht="33.75" customHeight="1">
      <c r="A22" s="1061"/>
      <c r="B22" s="1128"/>
      <c r="C22" s="1129"/>
      <c r="D22" s="206" t="s">
        <v>307</v>
      </c>
      <c r="E22" s="304">
        <v>1</v>
      </c>
      <c r="F22" s="1112"/>
      <c r="G22" s="1115"/>
    </row>
    <row r="23" spans="1:7" ht="37.5" customHeight="1">
      <c r="A23" s="1061"/>
      <c r="B23" s="1125" t="s">
        <v>144</v>
      </c>
      <c r="C23" s="251" t="s">
        <v>308</v>
      </c>
      <c r="D23" s="170" t="s">
        <v>309</v>
      </c>
      <c r="E23" s="303"/>
      <c r="F23" s="171">
        <f>SUM(E23:E23)</f>
        <v>0</v>
      </c>
      <c r="G23" s="1016">
        <f>SUM(F23:F29)</f>
        <v>3</v>
      </c>
    </row>
    <row r="24" spans="1:7" ht="37.5" customHeight="1">
      <c r="A24" s="1061"/>
      <c r="B24" s="1125"/>
      <c r="C24" s="251" t="s">
        <v>310</v>
      </c>
      <c r="D24" s="170" t="s">
        <v>311</v>
      </c>
      <c r="E24" s="303">
        <v>2</v>
      </c>
      <c r="F24" s="171">
        <f>SUM(E24:E24)</f>
        <v>2</v>
      </c>
      <c r="G24" s="1017"/>
    </row>
    <row r="25" spans="1:7" ht="21" customHeight="1">
      <c r="A25" s="1061"/>
      <c r="B25" s="1125"/>
      <c r="C25" s="1117" t="s">
        <v>312</v>
      </c>
      <c r="D25" s="1118" t="s">
        <v>313</v>
      </c>
      <c r="E25" s="1111">
        <v>1</v>
      </c>
      <c r="F25" s="1017">
        <f>SUM(E25:E26)</f>
        <v>1</v>
      </c>
      <c r="G25" s="1017"/>
    </row>
    <row r="26" spans="1:7" ht="21" customHeight="1">
      <c r="A26" s="1061"/>
      <c r="B26" s="1125"/>
      <c r="C26" s="1117"/>
      <c r="D26" s="1118"/>
      <c r="E26" s="1111"/>
      <c r="F26" s="1017"/>
      <c r="G26" s="1017"/>
    </row>
    <row r="27" spans="1:7" ht="21" customHeight="1">
      <c r="A27" s="1061"/>
      <c r="B27" s="1125"/>
      <c r="C27" s="1117"/>
      <c r="D27" s="764" t="s">
        <v>1187</v>
      </c>
      <c r="E27" s="765"/>
      <c r="F27" s="763"/>
      <c r="G27" s="1017"/>
    </row>
    <row r="28" spans="1:7" ht="21" customHeight="1">
      <c r="A28" s="1061"/>
      <c r="B28" s="1125"/>
      <c r="C28" s="1117" t="s">
        <v>314</v>
      </c>
      <c r="D28" s="1118" t="s">
        <v>315</v>
      </c>
      <c r="E28" s="1111"/>
      <c r="F28" s="1017">
        <f>E28</f>
        <v>0</v>
      </c>
      <c r="G28" s="1017"/>
    </row>
    <row r="29" spans="1:7" ht="21" customHeight="1">
      <c r="A29" s="1061"/>
      <c r="B29" s="1125"/>
      <c r="C29" s="1117"/>
      <c r="D29" s="1118"/>
      <c r="E29" s="1111"/>
      <c r="F29" s="1017"/>
      <c r="G29" s="1116"/>
    </row>
    <row r="30" spans="1:7" ht="15">
      <c r="A30" s="125"/>
      <c r="B30" s="126"/>
      <c r="C30" s="252"/>
      <c r="D30" s="126"/>
      <c r="E30" s="305">
        <f>SUM(E2:E29)</f>
        <v>13</v>
      </c>
      <c r="F30" s="305"/>
      <c r="G30" s="305">
        <f>SUM(G2:G29)</f>
        <v>13</v>
      </c>
    </row>
    <row r="31" spans="1:7">
      <c r="E31" s="306"/>
      <c r="F31" s="306"/>
      <c r="G31" s="306"/>
    </row>
    <row r="32" spans="1:7" s="476" customFormat="1">
      <c r="C32" s="477"/>
    </row>
    <row r="33" spans="3:3" s="476" customFormat="1">
      <c r="C33" s="477"/>
    </row>
    <row r="34" spans="3:3" s="476" customFormat="1">
      <c r="C34" s="477"/>
    </row>
    <row r="35" spans="3:3" s="476" customFormat="1">
      <c r="C35" s="477"/>
    </row>
    <row r="36" spans="3:3" s="476" customFormat="1">
      <c r="C36" s="477"/>
    </row>
    <row r="37" spans="3:3" s="476" customFormat="1">
      <c r="C37" s="477"/>
    </row>
    <row r="38" spans="3:3" s="476" customFormat="1">
      <c r="C38" s="477"/>
    </row>
    <row r="39" spans="3:3" s="476" customFormat="1">
      <c r="C39" s="477"/>
    </row>
    <row r="40" spans="3:3" s="476" customFormat="1">
      <c r="C40" s="477"/>
    </row>
    <row r="41" spans="3:3" s="476" customFormat="1">
      <c r="C41" s="477"/>
    </row>
    <row r="42" spans="3:3" s="476" customFormat="1">
      <c r="C42" s="477"/>
    </row>
    <row r="43" spans="3:3" s="476" customFormat="1">
      <c r="C43" s="477"/>
    </row>
    <row r="44" spans="3:3" s="476" customFormat="1">
      <c r="C44" s="477"/>
    </row>
    <row r="45" spans="3:3" s="476" customFormat="1">
      <c r="C45" s="477"/>
    </row>
    <row r="46" spans="3:3" s="476" customFormat="1">
      <c r="C46" s="477"/>
    </row>
    <row r="47" spans="3:3" s="476" customFormat="1">
      <c r="C47" s="477"/>
    </row>
    <row r="48" spans="3:3" s="476" customFormat="1">
      <c r="C48" s="477"/>
    </row>
    <row r="49" spans="3:3" s="476" customFormat="1">
      <c r="C49" s="477"/>
    </row>
    <row r="50" spans="3:3" s="476" customFormat="1">
      <c r="C50" s="477"/>
    </row>
    <row r="51" spans="3:3" s="476" customFormat="1">
      <c r="C51" s="477"/>
    </row>
    <row r="52" spans="3:3" s="476" customFormat="1">
      <c r="C52" s="477"/>
    </row>
    <row r="53" spans="3:3" s="476" customFormat="1">
      <c r="C53" s="477"/>
    </row>
    <row r="54" spans="3:3" s="476" customFormat="1">
      <c r="C54" s="477"/>
    </row>
    <row r="55" spans="3:3" s="476" customFormat="1">
      <c r="C55" s="477"/>
    </row>
    <row r="56" spans="3:3" s="476" customFormat="1">
      <c r="C56" s="477"/>
    </row>
    <row r="57" spans="3:3" s="476" customFormat="1">
      <c r="C57" s="477"/>
    </row>
    <row r="58" spans="3:3" s="476" customFormat="1">
      <c r="C58" s="477"/>
    </row>
    <row r="59" spans="3:3" s="476" customFormat="1">
      <c r="C59" s="477"/>
    </row>
    <row r="60" spans="3:3" s="476" customFormat="1">
      <c r="C60" s="477"/>
    </row>
    <row r="61" spans="3:3" s="476" customFormat="1">
      <c r="C61" s="477"/>
    </row>
    <row r="62" spans="3:3" s="476" customFormat="1">
      <c r="C62" s="477"/>
    </row>
    <row r="63" spans="3:3" s="476" customFormat="1">
      <c r="C63" s="477"/>
    </row>
    <row r="64" spans="3:3" s="476" customFormat="1">
      <c r="C64" s="477"/>
    </row>
    <row r="65" spans="3:3" s="476" customFormat="1">
      <c r="C65" s="477"/>
    </row>
    <row r="66" spans="3:3" s="476" customFormat="1">
      <c r="C66" s="477"/>
    </row>
    <row r="67" spans="3:3" s="476" customFormat="1">
      <c r="C67" s="477"/>
    </row>
    <row r="68" spans="3:3" s="476" customFormat="1">
      <c r="C68" s="477"/>
    </row>
    <row r="69" spans="3:3" s="476" customFormat="1">
      <c r="C69" s="477"/>
    </row>
    <row r="70" spans="3:3" s="476" customFormat="1">
      <c r="C70" s="477"/>
    </row>
    <row r="71" spans="3:3" s="476" customFormat="1">
      <c r="C71" s="477"/>
    </row>
    <row r="72" spans="3:3" s="476" customFormat="1">
      <c r="C72" s="477"/>
    </row>
    <row r="73" spans="3:3" s="476" customFormat="1">
      <c r="C73" s="477"/>
    </row>
    <row r="74" spans="3:3" s="476" customFormat="1">
      <c r="C74" s="477"/>
    </row>
    <row r="75" spans="3:3" s="476" customFormat="1">
      <c r="C75" s="477"/>
    </row>
    <row r="76" spans="3:3" s="476" customFormat="1">
      <c r="C76" s="477"/>
    </row>
    <row r="77" spans="3:3" s="476" customFormat="1">
      <c r="C77" s="477"/>
    </row>
    <row r="78" spans="3:3" s="476" customFormat="1">
      <c r="C78" s="477"/>
    </row>
    <row r="79" spans="3:3" s="476" customFormat="1">
      <c r="C79" s="477"/>
    </row>
    <row r="80" spans="3:3" s="476" customFormat="1">
      <c r="C80" s="477"/>
    </row>
    <row r="81" spans="3:3" s="476" customFormat="1">
      <c r="C81" s="477"/>
    </row>
    <row r="82" spans="3:3" s="476" customFormat="1">
      <c r="C82" s="477"/>
    </row>
    <row r="83" spans="3:3" s="476" customFormat="1">
      <c r="C83" s="477"/>
    </row>
    <row r="84" spans="3:3" s="476" customFormat="1">
      <c r="C84" s="477"/>
    </row>
    <row r="85" spans="3:3" s="476" customFormat="1">
      <c r="C85" s="477"/>
    </row>
    <row r="86" spans="3:3" s="476" customFormat="1">
      <c r="C86" s="477"/>
    </row>
    <row r="87" spans="3:3" s="476" customFormat="1">
      <c r="C87" s="477"/>
    </row>
    <row r="88" spans="3:3" s="476" customFormat="1">
      <c r="C88" s="477"/>
    </row>
    <row r="89" spans="3:3" s="476" customFormat="1">
      <c r="C89" s="477"/>
    </row>
    <row r="90" spans="3:3" s="476" customFormat="1">
      <c r="C90" s="477"/>
    </row>
    <row r="91" spans="3:3" s="476" customFormat="1">
      <c r="C91" s="477"/>
    </row>
    <row r="92" spans="3:3" s="476" customFormat="1">
      <c r="C92" s="477"/>
    </row>
    <row r="93" spans="3:3" s="476" customFormat="1">
      <c r="C93" s="477"/>
    </row>
    <row r="94" spans="3:3" s="476" customFormat="1">
      <c r="C94" s="477"/>
    </row>
    <row r="95" spans="3:3" s="476" customFormat="1">
      <c r="C95" s="477"/>
    </row>
    <row r="96" spans="3:3" s="476" customFormat="1">
      <c r="C96" s="477"/>
    </row>
    <row r="97" spans="3:3" s="476" customFormat="1">
      <c r="C97" s="477"/>
    </row>
    <row r="98" spans="3:3" s="476" customFormat="1">
      <c r="C98" s="477"/>
    </row>
    <row r="99" spans="3:3" s="476" customFormat="1">
      <c r="C99" s="477"/>
    </row>
    <row r="100" spans="3:3" s="476" customFormat="1">
      <c r="C100" s="477"/>
    </row>
    <row r="101" spans="3:3" s="476" customFormat="1">
      <c r="C101" s="477"/>
    </row>
    <row r="102" spans="3:3" s="476" customFormat="1">
      <c r="C102" s="477"/>
    </row>
    <row r="103" spans="3:3" s="476" customFormat="1">
      <c r="C103" s="477"/>
    </row>
    <row r="104" spans="3:3" s="476" customFormat="1">
      <c r="C104" s="477"/>
    </row>
    <row r="105" spans="3:3" s="476" customFormat="1">
      <c r="C105" s="477"/>
    </row>
    <row r="106" spans="3:3" s="476" customFormat="1">
      <c r="C106" s="477"/>
    </row>
    <row r="107" spans="3:3" s="476" customFormat="1">
      <c r="C107" s="477"/>
    </row>
    <row r="108" spans="3:3" s="476" customFormat="1">
      <c r="C108" s="477"/>
    </row>
    <row r="109" spans="3:3" s="476" customFormat="1">
      <c r="C109" s="477"/>
    </row>
    <row r="110" spans="3:3" s="476" customFormat="1">
      <c r="C110" s="477"/>
    </row>
    <row r="111" spans="3:3" s="476" customFormat="1">
      <c r="C111" s="477"/>
    </row>
    <row r="112" spans="3:3" s="476" customFormat="1">
      <c r="C112" s="477"/>
    </row>
    <row r="113" spans="3:3" s="476" customFormat="1">
      <c r="C113" s="477"/>
    </row>
    <row r="114" spans="3:3" s="476" customFormat="1">
      <c r="C114" s="477"/>
    </row>
    <row r="115" spans="3:3" s="476" customFormat="1">
      <c r="C115" s="477"/>
    </row>
    <row r="116" spans="3:3" s="476" customFormat="1">
      <c r="C116" s="477"/>
    </row>
    <row r="117" spans="3:3" s="476" customFormat="1">
      <c r="C117" s="477"/>
    </row>
  </sheetData>
  <mergeCells count="39">
    <mergeCell ref="A2:A29"/>
    <mergeCell ref="D6:D7"/>
    <mergeCell ref="D2:D3"/>
    <mergeCell ref="B23:B29"/>
    <mergeCell ref="D25:D26"/>
    <mergeCell ref="C16:C19"/>
    <mergeCell ref="D16:D17"/>
    <mergeCell ref="D18:D19"/>
    <mergeCell ref="B13:B22"/>
    <mergeCell ref="C2:C3"/>
    <mergeCell ref="C4:C5"/>
    <mergeCell ref="C20:C22"/>
    <mergeCell ref="C13:C15"/>
    <mergeCell ref="C25:C27"/>
    <mergeCell ref="B2:B12"/>
    <mergeCell ref="G13:G22"/>
    <mergeCell ref="G23:G29"/>
    <mergeCell ref="F2:F3"/>
    <mergeCell ref="C28:C29"/>
    <mergeCell ref="D28:D29"/>
    <mergeCell ref="F20:F22"/>
    <mergeCell ref="E16:E17"/>
    <mergeCell ref="E18:E19"/>
    <mergeCell ref="G2:G12"/>
    <mergeCell ref="E25:E26"/>
    <mergeCell ref="F25:F26"/>
    <mergeCell ref="E2:E3"/>
    <mergeCell ref="F6:F7"/>
    <mergeCell ref="C8:C10"/>
    <mergeCell ref="D9:D10"/>
    <mergeCell ref="C6:C7"/>
    <mergeCell ref="F28:F29"/>
    <mergeCell ref="E28:E29"/>
    <mergeCell ref="F4:F5"/>
    <mergeCell ref="F8:F10"/>
    <mergeCell ref="F13:F15"/>
    <mergeCell ref="F16:F19"/>
    <mergeCell ref="E9:E10"/>
    <mergeCell ref="E6:E7"/>
  </mergeCells>
  <pageMargins left="0.7" right="0.7" top="0.75" bottom="0.75" header="0.3" footer="0.3"/>
  <pageSetup scale="60" orientation="portrait" r:id="rId1"/>
  <ignoredErrors>
    <ignoredError sqref="F16 F20 F8 F13 F6 F25" formulaRange="1"/>
    <ignoredError sqref="F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9"/>
  <sheetViews>
    <sheetView showGridLines="0" zoomScale="90" zoomScaleNormal="90" zoomScaleSheetLayoutView="120" workbookViewId="0">
      <selection activeCell="D3" sqref="D3:D5"/>
    </sheetView>
  </sheetViews>
  <sheetFormatPr baseColWidth="10" defaultRowHeight="15.75"/>
  <cols>
    <col min="1" max="1" width="11.7109375" style="75" bestFit="1" customWidth="1"/>
    <col min="2" max="2" width="25.85546875" style="75" bestFit="1" customWidth="1"/>
    <col min="3" max="3" width="17.140625" style="247" bestFit="1" customWidth="1"/>
    <col min="4" max="4" width="29.7109375" style="75" bestFit="1" customWidth="1"/>
    <col min="5" max="6" width="14.85546875" style="75" bestFit="1" customWidth="1"/>
    <col min="7" max="49" width="11.42578125" style="451"/>
    <col min="50" max="16384" width="11.42578125" style="75"/>
  </cols>
  <sheetData>
    <row r="1" spans="1:6" ht="39.75" customHeight="1">
      <c r="A1" s="73" t="s">
        <v>141</v>
      </c>
      <c r="B1" s="74" t="s">
        <v>147</v>
      </c>
      <c r="C1" s="74" t="s">
        <v>142</v>
      </c>
      <c r="D1" s="145" t="s">
        <v>242</v>
      </c>
      <c r="E1" s="184" t="s">
        <v>155</v>
      </c>
      <c r="F1" s="429" t="s">
        <v>153</v>
      </c>
    </row>
    <row r="2" spans="1:6" ht="28.5" customHeight="1">
      <c r="A2" s="1130" t="s">
        <v>101</v>
      </c>
      <c r="B2" s="1132" t="s">
        <v>2</v>
      </c>
      <c r="C2" s="186" t="s">
        <v>27</v>
      </c>
      <c r="D2" s="341"/>
      <c r="E2" s="345">
        <f t="shared" ref="E2:E7" si="0">SUM(D2:D2)</f>
        <v>0</v>
      </c>
      <c r="F2" s="989">
        <f>SUM(E2:E3)</f>
        <v>0</v>
      </c>
    </row>
    <row r="3" spans="1:6" ht="28.5" customHeight="1">
      <c r="A3" s="1131"/>
      <c r="B3" s="1133"/>
      <c r="C3" s="263" t="s">
        <v>1103</v>
      </c>
      <c r="D3" s="342"/>
      <c r="E3" s="346">
        <f t="shared" si="0"/>
        <v>0</v>
      </c>
      <c r="F3" s="991"/>
    </row>
    <row r="4" spans="1:6" ht="28.5" customHeight="1">
      <c r="A4" s="1131"/>
      <c r="B4" s="1134" t="s">
        <v>150</v>
      </c>
      <c r="C4" s="264" t="s">
        <v>258</v>
      </c>
      <c r="D4" s="340"/>
      <c r="E4" s="344">
        <f t="shared" si="0"/>
        <v>0</v>
      </c>
      <c r="F4" s="1108">
        <f>SUM(E4:E6)</f>
        <v>0</v>
      </c>
    </row>
    <row r="5" spans="1:6" ht="28.5" customHeight="1">
      <c r="A5" s="1131"/>
      <c r="B5" s="1135"/>
      <c r="C5" s="189" t="s">
        <v>1199</v>
      </c>
      <c r="D5" s="340"/>
      <c r="E5" s="344">
        <f t="shared" si="0"/>
        <v>0</v>
      </c>
      <c r="F5" s="1109"/>
    </row>
    <row r="6" spans="1:6" ht="28.5" customHeight="1">
      <c r="A6" s="1131"/>
      <c r="B6" s="1136"/>
      <c r="C6" s="265" t="s">
        <v>64</v>
      </c>
      <c r="D6" s="381"/>
      <c r="E6" s="347">
        <f t="shared" si="0"/>
        <v>0</v>
      </c>
      <c r="F6" s="1110"/>
    </row>
    <row r="7" spans="1:6" ht="28.5" customHeight="1">
      <c r="A7" s="1131"/>
      <c r="B7" s="254" t="s">
        <v>144</v>
      </c>
      <c r="C7" s="266" t="s">
        <v>269</v>
      </c>
      <c r="D7" s="343"/>
      <c r="E7" s="348">
        <f t="shared" si="0"/>
        <v>0</v>
      </c>
      <c r="F7" s="335">
        <f>SUM(E7)</f>
        <v>0</v>
      </c>
    </row>
    <row r="8" spans="1:6" ht="16.5">
      <c r="A8" s="1076"/>
      <c r="B8" s="999"/>
      <c r="C8" s="999"/>
      <c r="D8" s="76">
        <f>SUM(D2:D7)</f>
        <v>0</v>
      </c>
      <c r="E8" s="76">
        <f>SUM(E2:E7)</f>
        <v>0</v>
      </c>
      <c r="F8" s="76">
        <f>SUM(F2:F7)</f>
        <v>0</v>
      </c>
    </row>
    <row r="11" spans="1:6" s="451" customFormat="1">
      <c r="C11" s="454"/>
    </row>
    <row r="12" spans="1:6" s="451" customFormat="1">
      <c r="C12" s="454"/>
    </row>
    <row r="13" spans="1:6" s="451" customFormat="1">
      <c r="C13" s="454"/>
    </row>
    <row r="14" spans="1:6" s="451" customFormat="1">
      <c r="C14" s="454"/>
    </row>
    <row r="15" spans="1:6" s="451" customFormat="1">
      <c r="C15" s="454"/>
    </row>
    <row r="16" spans="1:6" s="451" customFormat="1">
      <c r="C16" s="454"/>
    </row>
    <row r="17" spans="3:3" s="451" customFormat="1">
      <c r="C17" s="454"/>
    </row>
    <row r="18" spans="3:3" s="451" customFormat="1">
      <c r="C18" s="454"/>
    </row>
    <row r="19" spans="3:3" s="451" customFormat="1">
      <c r="C19" s="454"/>
    </row>
    <row r="20" spans="3:3" s="451" customFormat="1">
      <c r="C20" s="454"/>
    </row>
    <row r="21" spans="3:3" s="451" customFormat="1">
      <c r="C21" s="454"/>
    </row>
    <row r="22" spans="3:3" s="451" customFormat="1">
      <c r="C22" s="454"/>
    </row>
    <row r="23" spans="3:3" s="451" customFormat="1">
      <c r="C23" s="454"/>
    </row>
    <row r="24" spans="3:3" s="451" customFormat="1">
      <c r="C24" s="454"/>
    </row>
    <row r="25" spans="3:3" s="451" customFormat="1">
      <c r="C25" s="454"/>
    </row>
    <row r="26" spans="3:3" s="451" customFormat="1">
      <c r="C26" s="454"/>
    </row>
    <row r="27" spans="3:3" s="451" customFormat="1">
      <c r="C27" s="454"/>
    </row>
    <row r="28" spans="3:3" s="451" customFormat="1">
      <c r="C28" s="454"/>
    </row>
    <row r="29" spans="3:3" s="451" customFormat="1">
      <c r="C29" s="454"/>
    </row>
    <row r="30" spans="3:3" s="451" customFormat="1">
      <c r="C30" s="454"/>
    </row>
    <row r="31" spans="3:3" s="451" customFormat="1">
      <c r="C31" s="454"/>
    </row>
    <row r="32" spans="3:3" s="451" customFormat="1">
      <c r="C32" s="454"/>
    </row>
    <row r="33" spans="3:3" s="451" customFormat="1">
      <c r="C33" s="454"/>
    </row>
    <row r="34" spans="3:3" s="451" customFormat="1">
      <c r="C34" s="454"/>
    </row>
    <row r="35" spans="3:3" s="451" customFormat="1">
      <c r="C35" s="454"/>
    </row>
    <row r="36" spans="3:3" s="451" customFormat="1">
      <c r="C36" s="454"/>
    </row>
    <row r="37" spans="3:3" s="451" customFormat="1">
      <c r="C37" s="454"/>
    </row>
    <row r="38" spans="3:3" s="451" customFormat="1">
      <c r="C38" s="454"/>
    </row>
    <row r="39" spans="3:3" s="451" customFormat="1">
      <c r="C39" s="454"/>
    </row>
    <row r="40" spans="3:3" s="451" customFormat="1">
      <c r="C40" s="454"/>
    </row>
    <row r="41" spans="3:3" s="451" customFormat="1">
      <c r="C41" s="454"/>
    </row>
    <row r="42" spans="3:3" s="451" customFormat="1">
      <c r="C42" s="454"/>
    </row>
    <row r="43" spans="3:3" s="451" customFormat="1">
      <c r="C43" s="454"/>
    </row>
    <row r="44" spans="3:3" s="451" customFormat="1">
      <c r="C44" s="454"/>
    </row>
    <row r="45" spans="3:3" s="451" customFormat="1">
      <c r="C45" s="454"/>
    </row>
    <row r="46" spans="3:3" s="451" customFormat="1">
      <c r="C46" s="454"/>
    </row>
    <row r="47" spans="3:3" s="451" customFormat="1">
      <c r="C47" s="454"/>
    </row>
    <row r="48" spans="3:3" s="451" customFormat="1">
      <c r="C48" s="454"/>
    </row>
    <row r="49" spans="3:3" s="451" customFormat="1">
      <c r="C49" s="454"/>
    </row>
    <row r="50" spans="3:3" s="451" customFormat="1">
      <c r="C50" s="454"/>
    </row>
    <row r="51" spans="3:3" s="451" customFormat="1">
      <c r="C51" s="454"/>
    </row>
    <row r="52" spans="3:3" s="451" customFormat="1">
      <c r="C52" s="454"/>
    </row>
    <row r="53" spans="3:3" s="451" customFormat="1">
      <c r="C53" s="454"/>
    </row>
    <row r="54" spans="3:3" s="451" customFormat="1">
      <c r="C54" s="454"/>
    </row>
    <row r="55" spans="3:3" s="451" customFormat="1">
      <c r="C55" s="454"/>
    </row>
    <row r="56" spans="3:3" s="451" customFormat="1">
      <c r="C56" s="454"/>
    </row>
    <row r="57" spans="3:3" s="451" customFormat="1">
      <c r="C57" s="454"/>
    </row>
    <row r="58" spans="3:3" s="451" customFormat="1">
      <c r="C58" s="454"/>
    </row>
    <row r="59" spans="3:3" s="451" customFormat="1">
      <c r="C59" s="454"/>
    </row>
    <row r="60" spans="3:3" s="451" customFormat="1">
      <c r="C60" s="454"/>
    </row>
    <row r="61" spans="3:3" s="451" customFormat="1">
      <c r="C61" s="454"/>
    </row>
    <row r="62" spans="3:3" s="451" customFormat="1">
      <c r="C62" s="454"/>
    </row>
    <row r="63" spans="3:3" s="451" customFormat="1">
      <c r="C63" s="454"/>
    </row>
    <row r="64" spans="3:3" s="451" customFormat="1">
      <c r="C64" s="454"/>
    </row>
    <row r="65" spans="3:3" s="451" customFormat="1">
      <c r="C65" s="454"/>
    </row>
    <row r="66" spans="3:3" s="451" customFormat="1">
      <c r="C66" s="454"/>
    </row>
    <row r="67" spans="3:3" s="451" customFormat="1">
      <c r="C67" s="454"/>
    </row>
    <row r="68" spans="3:3" s="451" customFormat="1">
      <c r="C68" s="454"/>
    </row>
    <row r="69" spans="3:3" s="451" customFormat="1">
      <c r="C69" s="454"/>
    </row>
    <row r="70" spans="3:3" s="451" customFormat="1">
      <c r="C70" s="454"/>
    </row>
    <row r="71" spans="3:3" s="451" customFormat="1">
      <c r="C71" s="454"/>
    </row>
    <row r="72" spans="3:3" s="451" customFormat="1">
      <c r="C72" s="454"/>
    </row>
    <row r="73" spans="3:3" s="451" customFormat="1">
      <c r="C73" s="454"/>
    </row>
    <row r="74" spans="3:3" s="451" customFormat="1">
      <c r="C74" s="454"/>
    </row>
    <row r="75" spans="3:3" s="451" customFormat="1">
      <c r="C75" s="454"/>
    </row>
    <row r="76" spans="3:3" s="451" customFormat="1">
      <c r="C76" s="454"/>
    </row>
    <row r="77" spans="3:3" s="451" customFormat="1">
      <c r="C77" s="454"/>
    </row>
    <row r="78" spans="3:3" s="451" customFormat="1">
      <c r="C78" s="454"/>
    </row>
    <row r="79" spans="3:3" s="451" customFormat="1">
      <c r="C79" s="454"/>
    </row>
    <row r="80" spans="3:3" s="451" customFormat="1">
      <c r="C80" s="454"/>
    </row>
    <row r="81" spans="3:3" s="451" customFormat="1">
      <c r="C81" s="454"/>
    </row>
    <row r="82" spans="3:3" s="451" customFormat="1">
      <c r="C82" s="454"/>
    </row>
    <row r="83" spans="3:3" s="451" customFormat="1">
      <c r="C83" s="454"/>
    </row>
    <row r="84" spans="3:3" s="451" customFormat="1">
      <c r="C84" s="454"/>
    </row>
    <row r="85" spans="3:3" s="451" customFormat="1">
      <c r="C85" s="454"/>
    </row>
    <row r="86" spans="3:3" s="451" customFormat="1">
      <c r="C86" s="454"/>
    </row>
    <row r="87" spans="3:3" s="451" customFormat="1">
      <c r="C87" s="454"/>
    </row>
    <row r="88" spans="3:3" s="451" customFormat="1">
      <c r="C88" s="454"/>
    </row>
    <row r="89" spans="3:3" s="451" customFormat="1">
      <c r="C89" s="454"/>
    </row>
  </sheetData>
  <mergeCells count="6">
    <mergeCell ref="A2:A7"/>
    <mergeCell ref="A8:C8"/>
    <mergeCell ref="B2:B3"/>
    <mergeCell ref="B4:B6"/>
    <mergeCell ref="F2:F3"/>
    <mergeCell ref="F4:F6"/>
  </mergeCells>
  <pageMargins left="0.7" right="0.7" top="0.75" bottom="0.75" header="0.3" footer="0.3"/>
  <pageSetup scale="8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3" zoomScale="90" zoomScaleNormal="90" workbookViewId="0">
      <selection activeCell="E2" sqref="E2:E41"/>
    </sheetView>
  </sheetViews>
  <sheetFormatPr baseColWidth="10" defaultRowHeight="21" customHeight="1"/>
  <cols>
    <col min="1" max="1" width="16.140625" style="309" customWidth="1"/>
    <col min="2" max="2" width="16.85546875" style="309" customWidth="1"/>
    <col min="3" max="3" width="18" style="309" customWidth="1"/>
    <col min="4" max="4" width="18.140625" style="309" customWidth="1"/>
    <col min="5" max="5" width="16.85546875" style="605" customWidth="1"/>
    <col min="6" max="6" width="18.140625" style="309" customWidth="1"/>
    <col min="7" max="7" width="19.42578125" style="309" customWidth="1"/>
    <col min="8" max="16384" width="11.42578125" style="309"/>
  </cols>
  <sheetData>
    <row r="1" spans="1:7" ht="36" customHeight="1">
      <c r="A1" s="610" t="s">
        <v>141</v>
      </c>
      <c r="B1" s="611" t="s">
        <v>147</v>
      </c>
      <c r="C1" s="611" t="s">
        <v>142</v>
      </c>
      <c r="D1" s="611" t="s">
        <v>282</v>
      </c>
      <c r="E1" s="611" t="s">
        <v>245</v>
      </c>
      <c r="F1" s="611" t="s">
        <v>155</v>
      </c>
      <c r="G1" s="612" t="s">
        <v>153</v>
      </c>
    </row>
    <row r="2" spans="1:7" ht="21" customHeight="1">
      <c r="A2" s="1147" t="s">
        <v>899</v>
      </c>
      <c r="B2" s="1144" t="s">
        <v>139</v>
      </c>
      <c r="C2" s="1138" t="s">
        <v>919</v>
      </c>
      <c r="D2" s="615" t="s">
        <v>344</v>
      </c>
      <c r="E2" s="616"/>
      <c r="F2" s="1144">
        <f>SUM(E2:E5)</f>
        <v>0</v>
      </c>
      <c r="G2" s="1138">
        <f>SUM(F2:F24)</f>
        <v>0</v>
      </c>
    </row>
    <row r="3" spans="1:7" ht="21" customHeight="1">
      <c r="A3" s="1148"/>
      <c r="B3" s="1145"/>
      <c r="C3" s="1139"/>
      <c r="D3" s="617" t="s">
        <v>297</v>
      </c>
      <c r="E3" s="613"/>
      <c r="F3" s="1145"/>
      <c r="G3" s="1139"/>
    </row>
    <row r="4" spans="1:7" ht="21" customHeight="1">
      <c r="A4" s="1148"/>
      <c r="B4" s="1145"/>
      <c r="C4" s="1139"/>
      <c r="D4" s="617" t="s">
        <v>968</v>
      </c>
      <c r="E4" s="613"/>
      <c r="F4" s="1145"/>
      <c r="G4" s="1139"/>
    </row>
    <row r="5" spans="1:7" ht="25.5" customHeight="1">
      <c r="A5" s="1148"/>
      <c r="B5" s="1145"/>
      <c r="C5" s="1139"/>
      <c r="D5" s="617" t="s">
        <v>969</v>
      </c>
      <c r="E5" s="613"/>
      <c r="F5" s="1145"/>
      <c r="G5" s="1139"/>
    </row>
    <row r="6" spans="1:7" ht="21" customHeight="1">
      <c r="A6" s="1148"/>
      <c r="B6" s="1145"/>
      <c r="C6" s="1139" t="s">
        <v>973</v>
      </c>
      <c r="D6" s="617" t="s">
        <v>970</v>
      </c>
      <c r="E6" s="613"/>
      <c r="F6" s="1145">
        <f>SUM(E6:E10)</f>
        <v>0</v>
      </c>
      <c r="G6" s="1139"/>
    </row>
    <row r="7" spans="1:7" ht="21" customHeight="1">
      <c r="A7" s="1148"/>
      <c r="B7" s="1145"/>
      <c r="C7" s="1139"/>
      <c r="D7" s="617" t="s">
        <v>971</v>
      </c>
      <c r="E7" s="613"/>
      <c r="F7" s="1145"/>
      <c r="G7" s="1139"/>
    </row>
    <row r="8" spans="1:7" ht="21" customHeight="1">
      <c r="A8" s="1148"/>
      <c r="B8" s="1145"/>
      <c r="C8" s="1139"/>
      <c r="D8" s="617" t="s">
        <v>972</v>
      </c>
      <c r="E8" s="613"/>
      <c r="F8" s="1145"/>
      <c r="G8" s="1139"/>
    </row>
    <row r="9" spans="1:7" ht="21" customHeight="1">
      <c r="A9" s="1148"/>
      <c r="B9" s="1145"/>
      <c r="C9" s="1139"/>
      <c r="D9" s="617" t="s">
        <v>974</v>
      </c>
      <c r="E9" s="613"/>
      <c r="F9" s="1145"/>
      <c r="G9" s="1139"/>
    </row>
    <row r="10" spans="1:7" ht="21" customHeight="1">
      <c r="A10" s="1148"/>
      <c r="B10" s="1145"/>
      <c r="C10" s="1140"/>
      <c r="D10" s="617" t="s">
        <v>283</v>
      </c>
      <c r="E10" s="613"/>
      <c r="F10" s="1145"/>
      <c r="G10" s="1139"/>
    </row>
    <row r="11" spans="1:7" ht="21" customHeight="1">
      <c r="A11" s="1148"/>
      <c r="B11" s="1145"/>
      <c r="C11" s="1138" t="s">
        <v>1078</v>
      </c>
      <c r="D11" s="617" t="s">
        <v>970</v>
      </c>
      <c r="E11" s="613"/>
      <c r="F11" s="1145">
        <f>SUM(E11:E15)</f>
        <v>0</v>
      </c>
      <c r="G11" s="1139"/>
    </row>
    <row r="12" spans="1:7" ht="21" customHeight="1">
      <c r="A12" s="1148"/>
      <c r="B12" s="1145"/>
      <c r="C12" s="1139"/>
      <c r="D12" s="617" t="s">
        <v>971</v>
      </c>
      <c r="E12" s="613"/>
      <c r="F12" s="1145"/>
      <c r="G12" s="1139"/>
    </row>
    <row r="13" spans="1:7" ht="21" customHeight="1">
      <c r="A13" s="1148"/>
      <c r="B13" s="1145"/>
      <c r="C13" s="1139"/>
      <c r="D13" s="617" t="s">
        <v>972</v>
      </c>
      <c r="E13" s="613"/>
      <c r="F13" s="1145"/>
      <c r="G13" s="1139"/>
    </row>
    <row r="14" spans="1:7" ht="21" customHeight="1">
      <c r="A14" s="1148"/>
      <c r="B14" s="1145"/>
      <c r="C14" s="1139"/>
      <c r="D14" s="617" t="s">
        <v>974</v>
      </c>
      <c r="E14" s="613"/>
      <c r="F14" s="1145"/>
      <c r="G14" s="1139"/>
    </row>
    <row r="15" spans="1:7" ht="21" customHeight="1">
      <c r="A15" s="1148"/>
      <c r="B15" s="1145"/>
      <c r="C15" s="1140"/>
      <c r="D15" s="617" t="s">
        <v>283</v>
      </c>
      <c r="E15" s="613"/>
      <c r="F15" s="1145"/>
      <c r="G15" s="1139"/>
    </row>
    <row r="16" spans="1:7" ht="21" customHeight="1">
      <c r="A16" s="1148"/>
      <c r="B16" s="1145"/>
      <c r="C16" s="1138" t="s">
        <v>975</v>
      </c>
      <c r="D16" s="617" t="s">
        <v>972</v>
      </c>
      <c r="E16" s="613"/>
      <c r="F16" s="1145">
        <f>SUM(E16:E19)</f>
        <v>0</v>
      </c>
      <c r="G16" s="1139"/>
    </row>
    <row r="17" spans="1:7" ht="21" customHeight="1">
      <c r="A17" s="1148"/>
      <c r="B17" s="1145"/>
      <c r="C17" s="1139"/>
      <c r="D17" s="617" t="s">
        <v>344</v>
      </c>
      <c r="E17" s="613"/>
      <c r="F17" s="1145"/>
      <c r="G17" s="1139"/>
    </row>
    <row r="18" spans="1:7" ht="21" customHeight="1">
      <c r="A18" s="1148"/>
      <c r="B18" s="1145"/>
      <c r="C18" s="1139"/>
      <c r="D18" s="617" t="s">
        <v>974</v>
      </c>
      <c r="E18" s="613"/>
      <c r="F18" s="1145"/>
      <c r="G18" s="1139"/>
    </row>
    <row r="19" spans="1:7" ht="21" customHeight="1">
      <c r="A19" s="1148"/>
      <c r="B19" s="1145"/>
      <c r="C19" s="1139"/>
      <c r="D19" s="617" t="s">
        <v>297</v>
      </c>
      <c r="E19" s="613"/>
      <c r="F19" s="1145"/>
      <c r="G19" s="1139"/>
    </row>
    <row r="20" spans="1:7" ht="21" customHeight="1">
      <c r="A20" s="1148"/>
      <c r="B20" s="1145"/>
      <c r="C20" s="1139" t="s">
        <v>976</v>
      </c>
      <c r="D20" s="617" t="s">
        <v>972</v>
      </c>
      <c r="E20" s="613"/>
      <c r="F20" s="1156">
        <f>SUM(E20:E24)</f>
        <v>0</v>
      </c>
      <c r="G20" s="1139"/>
    </row>
    <row r="21" spans="1:7" ht="21" customHeight="1">
      <c r="A21" s="1148"/>
      <c r="B21" s="1145"/>
      <c r="C21" s="1139"/>
      <c r="D21" s="617" t="s">
        <v>344</v>
      </c>
      <c r="E21" s="613"/>
      <c r="F21" s="1156"/>
      <c r="G21" s="1139"/>
    </row>
    <row r="22" spans="1:7" ht="21" customHeight="1">
      <c r="A22" s="1148"/>
      <c r="B22" s="1145"/>
      <c r="C22" s="1139"/>
      <c r="D22" s="617" t="s">
        <v>974</v>
      </c>
      <c r="E22" s="613"/>
      <c r="F22" s="1156"/>
      <c r="G22" s="1139"/>
    </row>
    <row r="23" spans="1:7" ht="21" customHeight="1">
      <c r="A23" s="1148"/>
      <c r="B23" s="1145"/>
      <c r="C23" s="1139"/>
      <c r="D23" s="617" t="s">
        <v>344</v>
      </c>
      <c r="E23" s="613"/>
      <c r="F23" s="1156"/>
      <c r="G23" s="1139"/>
    </row>
    <row r="24" spans="1:7" ht="21" customHeight="1">
      <c r="A24" s="1148"/>
      <c r="B24" s="1146"/>
      <c r="C24" s="1140"/>
      <c r="D24" s="617" t="s">
        <v>297</v>
      </c>
      <c r="E24" s="613"/>
      <c r="F24" s="1157"/>
      <c r="G24" s="1140"/>
    </row>
    <row r="25" spans="1:7" ht="21" customHeight="1">
      <c r="A25" s="1148"/>
      <c r="B25" s="1150" t="s">
        <v>2</v>
      </c>
      <c r="C25" s="1141" t="s">
        <v>1117</v>
      </c>
      <c r="D25" s="637" t="s">
        <v>968</v>
      </c>
      <c r="E25" s="690"/>
      <c r="F25" s="1154">
        <f>SUM(E25:E26)</f>
        <v>0</v>
      </c>
      <c r="G25" s="1141">
        <f>SUM(F25:F30)</f>
        <v>0</v>
      </c>
    </row>
    <row r="26" spans="1:7" ht="21" customHeight="1">
      <c r="A26" s="1148"/>
      <c r="B26" s="1150"/>
      <c r="C26" s="1151"/>
      <c r="D26" s="691" t="s">
        <v>394</v>
      </c>
      <c r="E26" s="692"/>
      <c r="F26" s="1155"/>
      <c r="G26" s="1142"/>
    </row>
    <row r="27" spans="1:7" ht="21" customHeight="1">
      <c r="A27" s="1148"/>
      <c r="B27" s="1150"/>
      <c r="C27" s="1142" t="s">
        <v>922</v>
      </c>
      <c r="D27" s="637" t="s">
        <v>283</v>
      </c>
      <c r="E27" s="606"/>
      <c r="F27" s="1152"/>
      <c r="G27" s="1142"/>
    </row>
    <row r="28" spans="1:7" ht="21" customHeight="1">
      <c r="A28" s="1148"/>
      <c r="B28" s="1150"/>
      <c r="C28" s="1142"/>
      <c r="D28" s="618" t="s">
        <v>968</v>
      </c>
      <c r="E28" s="606"/>
      <c r="F28" s="1152"/>
      <c r="G28" s="1142"/>
    </row>
    <row r="29" spans="1:7" ht="21" customHeight="1">
      <c r="A29" s="1148"/>
      <c r="B29" s="1150"/>
      <c r="C29" s="1142"/>
      <c r="D29" s="618" t="s">
        <v>977</v>
      </c>
      <c r="E29" s="606"/>
      <c r="F29" s="1152"/>
      <c r="G29" s="1142"/>
    </row>
    <row r="30" spans="1:7" ht="21" customHeight="1">
      <c r="A30" s="1148"/>
      <c r="B30" s="1150"/>
      <c r="C30" s="1143"/>
      <c r="D30" s="618" t="s">
        <v>978</v>
      </c>
      <c r="E30" s="606"/>
      <c r="F30" s="1153"/>
      <c r="G30" s="1143"/>
    </row>
    <row r="31" spans="1:7" ht="21" customHeight="1">
      <c r="A31" s="1148"/>
      <c r="B31" s="1144" t="s">
        <v>143</v>
      </c>
      <c r="C31" s="1138" t="s">
        <v>921</v>
      </c>
      <c r="D31" s="617" t="s">
        <v>979</v>
      </c>
      <c r="E31" s="613"/>
      <c r="F31" s="1144">
        <f>SUM(E31:E34)</f>
        <v>0</v>
      </c>
      <c r="G31" s="1138">
        <f>SUM(F31:F42)</f>
        <v>0</v>
      </c>
    </row>
    <row r="32" spans="1:7" ht="21" customHeight="1">
      <c r="A32" s="1148"/>
      <c r="B32" s="1145"/>
      <c r="C32" s="1139"/>
      <c r="D32" s="617" t="s">
        <v>980</v>
      </c>
      <c r="E32" s="613"/>
      <c r="F32" s="1145"/>
      <c r="G32" s="1139"/>
    </row>
    <row r="33" spans="1:7" ht="21" customHeight="1">
      <c r="A33" s="1148"/>
      <c r="B33" s="1145"/>
      <c r="C33" s="1139"/>
      <c r="D33" s="617" t="s">
        <v>394</v>
      </c>
      <c r="E33" s="613"/>
      <c r="F33" s="1145"/>
      <c r="G33" s="1139"/>
    </row>
    <row r="34" spans="1:7" ht="21" customHeight="1">
      <c r="A34" s="1148"/>
      <c r="B34" s="1145"/>
      <c r="C34" s="1140"/>
      <c r="D34" s="617" t="s">
        <v>981</v>
      </c>
      <c r="E34" s="613"/>
      <c r="F34" s="1146"/>
      <c r="G34" s="1139"/>
    </row>
    <row r="35" spans="1:7" ht="21" customHeight="1">
      <c r="A35" s="1148"/>
      <c r="B35" s="1145"/>
      <c r="C35" s="1138" t="s">
        <v>920</v>
      </c>
      <c r="D35" s="617" t="s">
        <v>344</v>
      </c>
      <c r="E35" s="614"/>
      <c r="F35" s="1144">
        <f>SUM(E35:E38)</f>
        <v>0</v>
      </c>
      <c r="G35" s="1139"/>
    </row>
    <row r="36" spans="1:7" ht="21" customHeight="1">
      <c r="A36" s="1148"/>
      <c r="B36" s="1145"/>
      <c r="C36" s="1139"/>
      <c r="D36" s="617" t="s">
        <v>297</v>
      </c>
      <c r="E36" s="613"/>
      <c r="F36" s="1145"/>
      <c r="G36" s="1139"/>
    </row>
    <row r="37" spans="1:7" ht="21" customHeight="1">
      <c r="A37" s="1148"/>
      <c r="B37" s="1145"/>
      <c r="C37" s="1139"/>
      <c r="D37" s="617" t="s">
        <v>968</v>
      </c>
      <c r="E37" s="613"/>
      <c r="F37" s="1145"/>
      <c r="G37" s="1139"/>
    </row>
    <row r="38" spans="1:7" ht="21" customHeight="1">
      <c r="A38" s="1148"/>
      <c r="B38" s="1145"/>
      <c r="C38" s="1140"/>
      <c r="D38" s="617" t="s">
        <v>394</v>
      </c>
      <c r="E38" s="613"/>
      <c r="F38" s="1146"/>
      <c r="G38" s="1139"/>
    </row>
    <row r="39" spans="1:7" ht="21" customHeight="1">
      <c r="A39" s="1148"/>
      <c r="B39" s="1145"/>
      <c r="C39" s="1138" t="s">
        <v>1173</v>
      </c>
      <c r="D39" s="617" t="s">
        <v>1174</v>
      </c>
      <c r="E39" s="613"/>
      <c r="F39" s="1144">
        <f>SUM(E39:E40)</f>
        <v>0</v>
      </c>
      <c r="G39" s="1139"/>
    </row>
    <row r="40" spans="1:7" ht="21" customHeight="1">
      <c r="A40" s="1148"/>
      <c r="B40" s="1145"/>
      <c r="C40" s="1140"/>
      <c r="D40" s="617" t="s">
        <v>250</v>
      </c>
      <c r="E40" s="613"/>
      <c r="F40" s="1146"/>
      <c r="G40" s="1139"/>
    </row>
    <row r="41" spans="1:7" ht="21" customHeight="1">
      <c r="A41" s="1148"/>
      <c r="B41" s="1145"/>
      <c r="C41" s="1138" t="s">
        <v>951</v>
      </c>
      <c r="D41" s="617" t="s">
        <v>978</v>
      </c>
      <c r="E41" s="613"/>
      <c r="F41" s="1144">
        <f>SUM(E41:E42)</f>
        <v>0</v>
      </c>
      <c r="G41" s="1139"/>
    </row>
    <row r="42" spans="1:7" ht="21" customHeight="1">
      <c r="A42" s="1149"/>
      <c r="B42" s="1146"/>
      <c r="C42" s="1140"/>
      <c r="D42" s="619" t="s">
        <v>982</v>
      </c>
      <c r="E42" s="620"/>
      <c r="F42" s="1146"/>
      <c r="G42" s="1140"/>
    </row>
    <row r="43" spans="1:7" ht="21" customHeight="1">
      <c r="A43" s="1137"/>
      <c r="B43" s="1137"/>
      <c r="C43" s="1137"/>
      <c r="D43" s="607"/>
      <c r="E43" s="608">
        <f>SUM(E2:E42)</f>
        <v>0</v>
      </c>
      <c r="F43" s="608"/>
      <c r="G43" s="608">
        <f>SUM(G2:G42)</f>
        <v>0</v>
      </c>
    </row>
    <row r="44" spans="1:7" ht="21" customHeight="1">
      <c r="A44" s="609"/>
      <c r="B44" s="609"/>
      <c r="C44" s="609"/>
      <c r="D44" s="609"/>
      <c r="E44" s="606"/>
      <c r="F44" s="609"/>
      <c r="G44" s="609"/>
    </row>
    <row r="45" spans="1:7" ht="21" customHeight="1">
      <c r="A45" s="609"/>
      <c r="B45" s="609"/>
      <c r="C45" s="609"/>
      <c r="D45" s="609"/>
      <c r="E45" s="606"/>
      <c r="F45" s="609"/>
      <c r="G45" s="609"/>
    </row>
  </sheetData>
  <mergeCells count="30">
    <mergeCell ref="C39:C40"/>
    <mergeCell ref="F39:F40"/>
    <mergeCell ref="F27:F30"/>
    <mergeCell ref="F25:F26"/>
    <mergeCell ref="C2:C5"/>
    <mergeCell ref="C6:C10"/>
    <mergeCell ref="C16:C19"/>
    <mergeCell ref="C20:C24"/>
    <mergeCell ref="F2:F5"/>
    <mergeCell ref="F6:F10"/>
    <mergeCell ref="F16:F19"/>
    <mergeCell ref="F20:F24"/>
    <mergeCell ref="C11:C15"/>
    <mergeCell ref="F11:F15"/>
    <mergeCell ref="A43:C43"/>
    <mergeCell ref="C35:C38"/>
    <mergeCell ref="G25:G30"/>
    <mergeCell ref="B31:B42"/>
    <mergeCell ref="C31:C34"/>
    <mergeCell ref="F31:F34"/>
    <mergeCell ref="G31:G42"/>
    <mergeCell ref="F35:F38"/>
    <mergeCell ref="C41:C42"/>
    <mergeCell ref="F41:F42"/>
    <mergeCell ref="A2:A42"/>
    <mergeCell ref="B2:B24"/>
    <mergeCell ref="B25:B30"/>
    <mergeCell ref="G2:G24"/>
    <mergeCell ref="C27:C30"/>
    <mergeCell ref="C25:C26"/>
  </mergeCells>
  <pageMargins left="0.7" right="0.7" top="0.75" bottom="0.75" header="0.3" footer="0.3"/>
  <pageSetup orientation="portrait" horizontalDpi="0" verticalDpi="0" r:id="rId1"/>
  <ignoredErrors>
    <ignoredError sqref="F31 F35 F41 F16 F2 F11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C1" zoomScale="80" zoomScaleNormal="80" workbookViewId="0">
      <selection activeCell="E5" sqref="E5:E47"/>
    </sheetView>
  </sheetViews>
  <sheetFormatPr baseColWidth="10" defaultRowHeight="19.5"/>
  <cols>
    <col min="1" max="1" width="16.28515625" style="309" customWidth="1"/>
    <col min="2" max="2" width="17.42578125" style="309" customWidth="1"/>
    <col min="3" max="3" width="24" style="626" customWidth="1"/>
    <col min="4" max="4" width="18.85546875" style="309" customWidth="1"/>
    <col min="5" max="5" width="15.42578125" style="309" customWidth="1"/>
    <col min="6" max="6" width="15" style="309" customWidth="1"/>
    <col min="7" max="7" width="16" style="309" customWidth="1"/>
    <col min="8" max="16384" width="11.42578125" style="309"/>
  </cols>
  <sheetData>
    <row r="1" spans="1:7" ht="39.75" customHeight="1">
      <c r="A1" s="627" t="s">
        <v>141</v>
      </c>
      <c r="B1" s="627" t="s">
        <v>147</v>
      </c>
      <c r="C1" s="628" t="s">
        <v>142</v>
      </c>
      <c r="D1" s="627" t="s">
        <v>282</v>
      </c>
      <c r="E1" s="627" t="s">
        <v>242</v>
      </c>
      <c r="F1" s="627" t="s">
        <v>155</v>
      </c>
      <c r="G1" s="627" t="s">
        <v>153</v>
      </c>
    </row>
    <row r="2" spans="1:7" ht="16.5">
      <c r="A2" s="1166" t="s">
        <v>989</v>
      </c>
      <c r="B2" s="1167" t="s">
        <v>2</v>
      </c>
      <c r="C2" s="1159" t="s">
        <v>990</v>
      </c>
      <c r="D2" s="630" t="s">
        <v>991</v>
      </c>
      <c r="E2" s="632"/>
      <c r="F2" s="1158">
        <f>SUM(E2:E4)</f>
        <v>0</v>
      </c>
      <c r="G2" s="1158">
        <f>SUM(F2:F52)</f>
        <v>0</v>
      </c>
    </row>
    <row r="3" spans="1:7" ht="16.5">
      <c r="A3" s="1166"/>
      <c r="B3" s="1167"/>
      <c r="C3" s="1159"/>
      <c r="D3" s="630" t="s">
        <v>992</v>
      </c>
      <c r="E3" s="749"/>
      <c r="F3" s="1158"/>
      <c r="G3" s="1158"/>
    </row>
    <row r="4" spans="1:7" ht="16.5">
      <c r="A4" s="1166"/>
      <c r="B4" s="1167"/>
      <c r="C4" s="1159"/>
      <c r="D4" s="630" t="s">
        <v>839</v>
      </c>
      <c r="E4" s="633"/>
      <c r="F4" s="1158"/>
      <c r="G4" s="1158"/>
    </row>
    <row r="5" spans="1:7" ht="16.5">
      <c r="A5" s="1166"/>
      <c r="B5" s="1167"/>
      <c r="C5" s="1160" t="s">
        <v>993</v>
      </c>
      <c r="D5" s="630" t="s">
        <v>994</v>
      </c>
      <c r="E5" s="775"/>
      <c r="F5" s="1163">
        <f>SUM(E5:E9)</f>
        <v>0</v>
      </c>
      <c r="G5" s="1158"/>
    </row>
    <row r="6" spans="1:7" ht="33">
      <c r="A6" s="1166"/>
      <c r="B6" s="1167"/>
      <c r="C6" s="1161"/>
      <c r="D6" s="630" t="s">
        <v>995</v>
      </c>
      <c r="E6" s="633"/>
      <c r="F6" s="1164"/>
      <c r="G6" s="1158"/>
    </row>
    <row r="7" spans="1:7" ht="16.5">
      <c r="A7" s="1166"/>
      <c r="B7" s="1167"/>
      <c r="C7" s="1161"/>
      <c r="D7" s="630" t="s">
        <v>996</v>
      </c>
      <c r="E7" s="633"/>
      <c r="F7" s="1164"/>
      <c r="G7" s="1158"/>
    </row>
    <row r="8" spans="1:7" ht="16.5">
      <c r="A8" s="1166"/>
      <c r="B8" s="1167"/>
      <c r="C8" s="1161"/>
      <c r="D8" s="630" t="s">
        <v>1047</v>
      </c>
      <c r="E8" s="633"/>
      <c r="F8" s="1164"/>
      <c r="G8" s="1158"/>
    </row>
    <row r="9" spans="1:7" ht="16.5">
      <c r="A9" s="1166"/>
      <c r="B9" s="1167"/>
      <c r="C9" s="1162"/>
      <c r="D9" s="630" t="s">
        <v>1101</v>
      </c>
      <c r="E9" s="633"/>
      <c r="F9" s="1165"/>
      <c r="G9" s="1158"/>
    </row>
    <row r="10" spans="1:7" ht="16.5">
      <c r="A10" s="1166"/>
      <c r="B10" s="1167"/>
      <c r="C10" s="1160" t="s">
        <v>997</v>
      </c>
      <c r="D10" s="630" t="s">
        <v>998</v>
      </c>
      <c r="E10" s="775"/>
      <c r="F10" s="1163">
        <f>SUM(E10:E14)</f>
        <v>0</v>
      </c>
      <c r="G10" s="1158"/>
    </row>
    <row r="11" spans="1:7" ht="16.5">
      <c r="A11" s="1166"/>
      <c r="B11" s="1167"/>
      <c r="C11" s="1161"/>
      <c r="D11" s="630" t="s">
        <v>999</v>
      </c>
      <c r="E11" s="633"/>
      <c r="F11" s="1164"/>
      <c r="G11" s="1158"/>
    </row>
    <row r="12" spans="1:7" ht="16.5">
      <c r="A12" s="1166"/>
      <c r="B12" s="1167"/>
      <c r="C12" s="1161"/>
      <c r="D12" s="630" t="s">
        <v>1000</v>
      </c>
      <c r="E12" s="633"/>
      <c r="F12" s="1164"/>
      <c r="G12" s="1158"/>
    </row>
    <row r="13" spans="1:7" ht="16.5">
      <c r="A13" s="1166"/>
      <c r="B13" s="1167"/>
      <c r="C13" s="1161"/>
      <c r="D13" s="630" t="s">
        <v>1001</v>
      </c>
      <c r="E13" s="633"/>
      <c r="F13" s="1164"/>
      <c r="G13" s="1158"/>
    </row>
    <row r="14" spans="1:7" ht="16.5">
      <c r="A14" s="1166"/>
      <c r="B14" s="1167"/>
      <c r="C14" s="1162"/>
      <c r="D14" s="630" t="s">
        <v>1102</v>
      </c>
      <c r="E14" s="633"/>
      <c r="F14" s="1165"/>
      <c r="G14" s="1158"/>
    </row>
    <row r="15" spans="1:7" ht="16.5">
      <c r="A15" s="1166"/>
      <c r="B15" s="1167"/>
      <c r="C15" s="1159" t="s">
        <v>1002</v>
      </c>
      <c r="D15" s="630" t="s">
        <v>1003</v>
      </c>
      <c r="E15" s="633"/>
      <c r="F15" s="1158">
        <f>SUM(E15:E22)</f>
        <v>0</v>
      </c>
      <c r="G15" s="1158"/>
    </row>
    <row r="16" spans="1:7" ht="33">
      <c r="A16" s="1166"/>
      <c r="B16" s="1167"/>
      <c r="C16" s="1159"/>
      <c r="D16" s="630" t="s">
        <v>1004</v>
      </c>
      <c r="E16" s="633"/>
      <c r="F16" s="1158"/>
      <c r="G16" s="1158"/>
    </row>
    <row r="17" spans="1:7" ht="16.5">
      <c r="A17" s="1166"/>
      <c r="B17" s="1167"/>
      <c r="C17" s="1159"/>
      <c r="D17" s="630" t="s">
        <v>1005</v>
      </c>
      <c r="E17" s="633"/>
      <c r="F17" s="1158"/>
      <c r="G17" s="1158"/>
    </row>
    <row r="18" spans="1:7" ht="33">
      <c r="A18" s="1166"/>
      <c r="B18" s="1167"/>
      <c r="C18" s="1159"/>
      <c r="D18" s="630" t="s">
        <v>1006</v>
      </c>
      <c r="E18" s="633"/>
      <c r="F18" s="1158"/>
      <c r="G18" s="1158"/>
    </row>
    <row r="19" spans="1:7" ht="33">
      <c r="A19" s="1166"/>
      <c r="B19" s="1167"/>
      <c r="C19" s="1159"/>
      <c r="D19" s="630" t="s">
        <v>1007</v>
      </c>
      <c r="E19" s="633"/>
      <c r="F19" s="1158"/>
      <c r="G19" s="1158"/>
    </row>
    <row r="20" spans="1:7" ht="16.5">
      <c r="A20" s="1166"/>
      <c r="B20" s="1167"/>
      <c r="C20" s="1159"/>
      <c r="D20" s="630" t="s">
        <v>1008</v>
      </c>
      <c r="E20" s="633"/>
      <c r="F20" s="1158"/>
      <c r="G20" s="1158"/>
    </row>
    <row r="21" spans="1:7" ht="33">
      <c r="A21" s="1166"/>
      <c r="B21" s="1167"/>
      <c r="C21" s="1159"/>
      <c r="D21" s="630" t="s">
        <v>1009</v>
      </c>
      <c r="E21" s="633"/>
      <c r="F21" s="1158"/>
      <c r="G21" s="1158"/>
    </row>
    <row r="22" spans="1:7" ht="33">
      <c r="A22" s="1166"/>
      <c r="B22" s="1167"/>
      <c r="C22" s="1159"/>
      <c r="D22" s="630" t="s">
        <v>1010</v>
      </c>
      <c r="E22" s="633"/>
      <c r="F22" s="1158"/>
      <c r="G22" s="1158"/>
    </row>
    <row r="23" spans="1:7" ht="16.5">
      <c r="A23" s="1166"/>
      <c r="B23" s="1167"/>
      <c r="C23" s="1159" t="s">
        <v>1011</v>
      </c>
      <c r="D23" s="630">
        <v>520</v>
      </c>
      <c r="E23" s="633"/>
      <c r="F23" s="1158">
        <f>SUM(E23:E25)</f>
        <v>0</v>
      </c>
      <c r="G23" s="1158"/>
    </row>
    <row r="24" spans="1:7" ht="16.5">
      <c r="A24" s="1166"/>
      <c r="B24" s="1167"/>
      <c r="C24" s="1159"/>
      <c r="D24" s="630">
        <v>530</v>
      </c>
      <c r="E24" s="633"/>
      <c r="F24" s="1158"/>
      <c r="G24" s="1158"/>
    </row>
    <row r="25" spans="1:7" ht="16.5">
      <c r="A25" s="1166"/>
      <c r="B25" s="1167"/>
      <c r="C25" s="1159"/>
      <c r="D25" s="630">
        <v>540</v>
      </c>
      <c r="E25" s="633"/>
      <c r="F25" s="1158"/>
      <c r="G25" s="1158"/>
    </row>
    <row r="26" spans="1:7" ht="16.5">
      <c r="A26" s="1166"/>
      <c r="B26" s="1167"/>
      <c r="C26" s="1159" t="s">
        <v>1012</v>
      </c>
      <c r="D26" s="630">
        <v>640</v>
      </c>
      <c r="E26" s="633"/>
      <c r="F26" s="1158">
        <f>SUM(E26:E28)</f>
        <v>0</v>
      </c>
      <c r="G26" s="1158"/>
    </row>
    <row r="27" spans="1:7" ht="16.5">
      <c r="A27" s="1166"/>
      <c r="B27" s="1167"/>
      <c r="C27" s="1159"/>
      <c r="D27" s="630" t="s">
        <v>1013</v>
      </c>
      <c r="E27" s="633"/>
      <c r="F27" s="1158"/>
      <c r="G27" s="1158"/>
    </row>
    <row r="28" spans="1:7" ht="33">
      <c r="A28" s="1166"/>
      <c r="B28" s="1167"/>
      <c r="C28" s="1159"/>
      <c r="D28" s="630" t="s">
        <v>1014</v>
      </c>
      <c r="E28" s="633"/>
      <c r="F28" s="1158"/>
      <c r="G28" s="1158"/>
    </row>
    <row r="29" spans="1:7" ht="16.5">
      <c r="A29" s="1166"/>
      <c r="B29" s="1167"/>
      <c r="C29" s="629" t="s">
        <v>1015</v>
      </c>
      <c r="D29" s="643">
        <v>740</v>
      </c>
      <c r="E29" s="633"/>
      <c r="F29" s="631">
        <f>SUM(E29)</f>
        <v>0</v>
      </c>
      <c r="G29" s="1158"/>
    </row>
    <row r="30" spans="1:7" ht="16.5">
      <c r="A30" s="1166"/>
      <c r="B30" s="1167"/>
      <c r="C30" s="1160" t="s">
        <v>1250</v>
      </c>
      <c r="D30" s="643" t="s">
        <v>1251</v>
      </c>
      <c r="E30" s="633"/>
      <c r="F30" s="1163">
        <f>SUM(E30:E31)</f>
        <v>0</v>
      </c>
      <c r="G30" s="1158"/>
    </row>
    <row r="31" spans="1:7" ht="16.5">
      <c r="A31" s="1166"/>
      <c r="B31" s="1167"/>
      <c r="C31" s="1162"/>
      <c r="D31" s="643" t="s">
        <v>1252</v>
      </c>
      <c r="E31" s="633"/>
      <c r="F31" s="1165"/>
      <c r="G31" s="1158"/>
    </row>
    <row r="32" spans="1:7" ht="16.5">
      <c r="A32" s="1166"/>
      <c r="B32" s="1167"/>
      <c r="C32" s="1159" t="s">
        <v>1016</v>
      </c>
      <c r="D32" s="630" t="s">
        <v>1017</v>
      </c>
      <c r="E32" s="775"/>
      <c r="F32" s="1158">
        <f>SUM(E32:E34)</f>
        <v>0</v>
      </c>
      <c r="G32" s="1158"/>
    </row>
    <row r="33" spans="1:7" ht="16.5">
      <c r="A33" s="1166"/>
      <c r="B33" s="1167"/>
      <c r="C33" s="1159"/>
      <c r="D33" s="630" t="s">
        <v>1018</v>
      </c>
      <c r="E33" s="633"/>
      <c r="F33" s="1158"/>
      <c r="G33" s="1158"/>
    </row>
    <row r="34" spans="1:7" ht="16.5">
      <c r="A34" s="1166"/>
      <c r="B34" s="1167"/>
      <c r="C34" s="1159"/>
      <c r="D34" s="630" t="s">
        <v>1019</v>
      </c>
      <c r="E34" s="633"/>
      <c r="F34" s="1158"/>
      <c r="G34" s="1158"/>
    </row>
    <row r="35" spans="1:7" ht="16.5">
      <c r="A35" s="1166"/>
      <c r="B35" s="1167"/>
      <c r="C35" s="1160" t="s">
        <v>1167</v>
      </c>
      <c r="D35" s="630" t="s">
        <v>1233</v>
      </c>
      <c r="E35" s="794"/>
      <c r="F35" s="1163">
        <f>SUM(E35:E36)</f>
        <v>0</v>
      </c>
      <c r="G35" s="1158"/>
    </row>
    <row r="36" spans="1:7" ht="16.5">
      <c r="A36" s="1166"/>
      <c r="B36" s="1167"/>
      <c r="C36" s="1162"/>
      <c r="D36" s="630" t="s">
        <v>1168</v>
      </c>
      <c r="E36" s="794"/>
      <c r="F36" s="1165"/>
      <c r="G36" s="1158"/>
    </row>
    <row r="37" spans="1:7" ht="16.5">
      <c r="A37" s="1166"/>
      <c r="B37" s="1167"/>
      <c r="C37" s="1159" t="s">
        <v>1020</v>
      </c>
      <c r="D37" s="630" t="s">
        <v>1021</v>
      </c>
      <c r="E37" s="794"/>
      <c r="F37" s="1158">
        <f>SUM(E37:E39)</f>
        <v>0</v>
      </c>
      <c r="G37" s="1158"/>
    </row>
    <row r="38" spans="1:7" ht="16.5">
      <c r="A38" s="1166"/>
      <c r="B38" s="1167"/>
      <c r="C38" s="1159"/>
      <c r="D38" s="630" t="s">
        <v>1109</v>
      </c>
      <c r="E38" s="795"/>
      <c r="F38" s="1158"/>
      <c r="G38" s="1158"/>
    </row>
    <row r="39" spans="1:7" ht="16.5">
      <c r="A39" s="1166"/>
      <c r="B39" s="1167"/>
      <c r="C39" s="1159"/>
      <c r="D39" s="630" t="s">
        <v>1155</v>
      </c>
      <c r="E39" s="795"/>
      <c r="F39" s="1158"/>
      <c r="G39" s="1158"/>
    </row>
    <row r="40" spans="1:7" ht="16.5">
      <c r="A40" s="1166"/>
      <c r="B40" s="1167"/>
      <c r="C40" s="1159" t="s">
        <v>1022</v>
      </c>
      <c r="D40" s="630" t="s">
        <v>1234</v>
      </c>
      <c r="E40" s="794"/>
      <c r="F40" s="1158">
        <f>SUM(E40:E42)</f>
        <v>0</v>
      </c>
      <c r="G40" s="1158"/>
    </row>
    <row r="41" spans="1:7" ht="16.5">
      <c r="A41" s="1166"/>
      <c r="B41" s="1167"/>
      <c r="C41" s="1159"/>
      <c r="D41" s="630" t="s">
        <v>1023</v>
      </c>
      <c r="E41" s="795"/>
      <c r="F41" s="1158"/>
      <c r="G41" s="1158"/>
    </row>
    <row r="42" spans="1:7" ht="16.5">
      <c r="A42" s="1166"/>
      <c r="B42" s="1167"/>
      <c r="C42" s="1159"/>
      <c r="D42" s="630" t="s">
        <v>1024</v>
      </c>
      <c r="E42" s="795"/>
      <c r="F42" s="1158"/>
      <c r="G42" s="1158"/>
    </row>
    <row r="43" spans="1:7" ht="16.5">
      <c r="A43" s="1166"/>
      <c r="B43" s="1167"/>
      <c r="C43" s="1159" t="s">
        <v>1025</v>
      </c>
      <c r="D43" s="630" t="s">
        <v>1026</v>
      </c>
      <c r="E43" s="794"/>
      <c r="F43" s="1158">
        <f>SUM(E42:E46)</f>
        <v>0</v>
      </c>
      <c r="G43" s="1158"/>
    </row>
    <row r="44" spans="1:7" ht="16.5">
      <c r="A44" s="1166"/>
      <c r="B44" s="1167"/>
      <c r="C44" s="1159"/>
      <c r="D44" s="630" t="s">
        <v>1278</v>
      </c>
      <c r="E44" s="794"/>
      <c r="F44" s="1158"/>
      <c r="G44" s="1158"/>
    </row>
    <row r="45" spans="1:7" ht="16.5">
      <c r="A45" s="1166"/>
      <c r="B45" s="1167"/>
      <c r="C45" s="1159"/>
      <c r="D45" s="630" t="s">
        <v>1027</v>
      </c>
      <c r="E45" s="795"/>
      <c r="F45" s="1158"/>
      <c r="G45" s="1158"/>
    </row>
    <row r="46" spans="1:7" ht="16.5">
      <c r="A46" s="1166"/>
      <c r="B46" s="1167"/>
      <c r="C46" s="1159"/>
      <c r="D46" s="630" t="s">
        <v>1028</v>
      </c>
      <c r="E46" s="795"/>
      <c r="F46" s="1158"/>
      <c r="G46" s="1158"/>
    </row>
    <row r="47" spans="1:7" ht="16.5">
      <c r="A47" s="1166"/>
      <c r="B47" s="1167"/>
      <c r="C47" s="1160" t="s">
        <v>1029</v>
      </c>
      <c r="D47" s="630" t="s">
        <v>1030</v>
      </c>
      <c r="E47" s="794"/>
      <c r="F47" s="1163">
        <f>SUM(E47:E52)</f>
        <v>0</v>
      </c>
      <c r="G47" s="1158"/>
    </row>
    <row r="48" spans="1:7" ht="16.5">
      <c r="A48" s="1166"/>
      <c r="B48" s="1167"/>
      <c r="C48" s="1161"/>
      <c r="D48" s="630" t="s">
        <v>1031</v>
      </c>
      <c r="E48" s="633"/>
      <c r="F48" s="1164"/>
      <c r="G48" s="1158"/>
    </row>
    <row r="49" spans="1:7" ht="16.5">
      <c r="A49" s="1166"/>
      <c r="B49" s="1167"/>
      <c r="C49" s="1162"/>
      <c r="D49" s="630" t="s">
        <v>1032</v>
      </c>
      <c r="E49" s="633"/>
      <c r="F49" s="1165"/>
      <c r="G49" s="1158"/>
    </row>
    <row r="50" spans="1:7" ht="16.5">
      <c r="A50" s="1166"/>
      <c r="B50" s="1167"/>
      <c r="C50" s="1160" t="s">
        <v>1160</v>
      </c>
      <c r="D50" s="630" t="s">
        <v>1101</v>
      </c>
      <c r="E50" s="633"/>
      <c r="F50" s="1163">
        <f>SUM(E50:E52)</f>
        <v>0</v>
      </c>
      <c r="G50" s="1158"/>
    </row>
    <row r="51" spans="1:7" ht="16.5">
      <c r="A51" s="1166"/>
      <c r="B51" s="1167"/>
      <c r="C51" s="1161"/>
      <c r="D51" s="630" t="s">
        <v>1102</v>
      </c>
      <c r="E51" s="633"/>
      <c r="F51" s="1164"/>
      <c r="G51" s="1158"/>
    </row>
    <row r="52" spans="1:7" ht="16.5">
      <c r="A52" s="1166"/>
      <c r="B52" s="1167"/>
      <c r="C52" s="1162"/>
      <c r="D52" s="630" t="s">
        <v>1161</v>
      </c>
      <c r="E52" s="633"/>
      <c r="F52" s="1165"/>
      <c r="G52" s="1158"/>
    </row>
    <row r="53" spans="1:7" ht="16.5">
      <c r="A53" s="1137"/>
      <c r="B53" s="1137"/>
      <c r="C53" s="1137"/>
      <c r="D53" s="607"/>
      <c r="E53" s="608">
        <f>SUM(E2:E52)</f>
        <v>0</v>
      </c>
      <c r="F53" s="608"/>
      <c r="G53" s="608">
        <f>SUM(G2)</f>
        <v>0</v>
      </c>
    </row>
    <row r="54" spans="1:7" ht="18">
      <c r="A54" s="609"/>
      <c r="B54" s="609"/>
      <c r="C54" s="625"/>
      <c r="D54" s="609"/>
      <c r="E54" s="609"/>
      <c r="F54" s="609"/>
      <c r="G54" s="609"/>
    </row>
    <row r="55" spans="1:7" ht="18">
      <c r="A55" s="609"/>
      <c r="B55" s="609"/>
      <c r="C55" s="625"/>
      <c r="D55" s="609"/>
      <c r="E55" s="609"/>
      <c r="F55" s="609"/>
      <c r="G55" s="609"/>
    </row>
  </sheetData>
  <mergeCells count="32">
    <mergeCell ref="A53:C53"/>
    <mergeCell ref="C37:C39"/>
    <mergeCell ref="F37:F39"/>
    <mergeCell ref="C40:C42"/>
    <mergeCell ref="F40:F42"/>
    <mergeCell ref="C43:C46"/>
    <mergeCell ref="F43:F46"/>
    <mergeCell ref="A2:A52"/>
    <mergeCell ref="B2:B52"/>
    <mergeCell ref="C2:C4"/>
    <mergeCell ref="F2:F4"/>
    <mergeCell ref="F15:F22"/>
    <mergeCell ref="C23:C25"/>
    <mergeCell ref="F23:F25"/>
    <mergeCell ref="C26:C28"/>
    <mergeCell ref="F26:F28"/>
    <mergeCell ref="G2:G52"/>
    <mergeCell ref="C15:C22"/>
    <mergeCell ref="C32:C34"/>
    <mergeCell ref="F32:F34"/>
    <mergeCell ref="C5:C9"/>
    <mergeCell ref="C10:C14"/>
    <mergeCell ref="F10:F14"/>
    <mergeCell ref="F5:F9"/>
    <mergeCell ref="C47:C49"/>
    <mergeCell ref="C50:C52"/>
    <mergeCell ref="F47:F49"/>
    <mergeCell ref="F50:F52"/>
    <mergeCell ref="C35:C36"/>
    <mergeCell ref="F35:F36"/>
    <mergeCell ref="C30:C31"/>
    <mergeCell ref="F30:F31"/>
  </mergeCells>
  <pageMargins left="0.7" right="0.7" top="0.75" bottom="0.75" header="0.3" footer="0.3"/>
  <pageSetup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opLeftCell="A16" zoomScale="80" zoomScaleNormal="80" workbookViewId="0">
      <selection activeCell="E2" sqref="E2:E23"/>
    </sheetView>
  </sheetViews>
  <sheetFormatPr baseColWidth="10" defaultColWidth="9.28515625" defaultRowHeight="12.75"/>
  <cols>
    <col min="1" max="1" width="14.5703125" customWidth="1"/>
    <col min="2" max="2" width="15" customWidth="1"/>
    <col min="3" max="3" width="19.5703125" customWidth="1"/>
    <col min="4" max="4" width="21.7109375" customWidth="1"/>
    <col min="5" max="5" width="16" customWidth="1"/>
    <col min="6" max="6" width="15.140625" customWidth="1"/>
    <col min="7" max="7" width="14.7109375" customWidth="1"/>
    <col min="8" max="33" width="9.28515625" style="309"/>
  </cols>
  <sheetData>
    <row r="1" spans="1:33" ht="74.25" customHeight="1" thickBot="1">
      <c r="A1" s="644" t="s">
        <v>141</v>
      </c>
      <c r="B1" s="645" t="s">
        <v>147</v>
      </c>
      <c r="C1" s="645" t="s">
        <v>142</v>
      </c>
      <c r="D1" s="645" t="s">
        <v>282</v>
      </c>
      <c r="E1" s="645" t="s">
        <v>232</v>
      </c>
      <c r="F1" s="645" t="s">
        <v>155</v>
      </c>
      <c r="G1" s="645" t="s">
        <v>153</v>
      </c>
    </row>
    <row r="2" spans="1:33" ht="16.5">
      <c r="A2" s="1168" t="s">
        <v>1040</v>
      </c>
      <c r="B2" s="1171" t="s">
        <v>2</v>
      </c>
      <c r="C2" s="1174" t="s">
        <v>1048</v>
      </c>
      <c r="D2" s="646" t="s">
        <v>1049</v>
      </c>
      <c r="E2" s="613"/>
      <c r="F2" s="1177">
        <f>SUM(E2:E10)</f>
        <v>0</v>
      </c>
      <c r="G2" s="1180">
        <f>SUM(F2:F23)</f>
        <v>0</v>
      </c>
    </row>
    <row r="3" spans="1:33" ht="16.5">
      <c r="A3" s="1169"/>
      <c r="B3" s="1172"/>
      <c r="C3" s="1175"/>
      <c r="D3" s="646" t="s">
        <v>1050</v>
      </c>
      <c r="E3" s="648"/>
      <c r="F3" s="1178"/>
      <c r="G3" s="1181"/>
    </row>
    <row r="4" spans="1:33" ht="16.5">
      <c r="A4" s="1169"/>
      <c r="B4" s="1172"/>
      <c r="C4" s="1175"/>
      <c r="D4" s="646" t="s">
        <v>1051</v>
      </c>
      <c r="E4" s="648"/>
      <c r="F4" s="1178"/>
      <c r="G4" s="1181"/>
    </row>
    <row r="5" spans="1:33" ht="16.5">
      <c r="A5" s="1169"/>
      <c r="B5" s="1172"/>
      <c r="C5" s="1175"/>
      <c r="D5" s="646" t="s">
        <v>1052</v>
      </c>
      <c r="E5" s="648"/>
      <c r="F5" s="1178"/>
      <c r="G5" s="1181"/>
    </row>
    <row r="6" spans="1:33" ht="16.5">
      <c r="A6" s="1169"/>
      <c r="B6" s="1172"/>
      <c r="C6" s="1175"/>
      <c r="D6" s="646" t="s">
        <v>1053</v>
      </c>
      <c r="E6" s="648"/>
      <c r="F6" s="1178"/>
      <c r="G6" s="1181"/>
    </row>
    <row r="7" spans="1:33" ht="16.5">
      <c r="A7" s="1169"/>
      <c r="B7" s="1172"/>
      <c r="C7" s="1175"/>
      <c r="D7" s="646" t="s">
        <v>1054</v>
      </c>
      <c r="E7" s="648"/>
      <c r="F7" s="1178"/>
      <c r="G7" s="1181"/>
    </row>
    <row r="8" spans="1:33" ht="16.5">
      <c r="A8" s="1169"/>
      <c r="B8" s="1172"/>
      <c r="C8" s="1175"/>
      <c r="D8" s="646" t="s">
        <v>1055</v>
      </c>
      <c r="E8" s="648"/>
      <c r="F8" s="1178"/>
      <c r="G8" s="1181"/>
    </row>
    <row r="9" spans="1:33" s="310" customFormat="1" ht="16.5">
      <c r="A9" s="1169"/>
      <c r="B9" s="1172"/>
      <c r="C9" s="1175"/>
      <c r="D9" s="646" t="s">
        <v>1056</v>
      </c>
      <c r="E9" s="648"/>
      <c r="F9" s="1178"/>
      <c r="G9" s="1181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</row>
    <row r="10" spans="1:33" ht="33.75" thickBot="1">
      <c r="A10" s="1169"/>
      <c r="B10" s="1172"/>
      <c r="C10" s="1176"/>
      <c r="D10" s="646" t="s">
        <v>1091</v>
      </c>
      <c r="E10" s="648"/>
      <c r="F10" s="1179"/>
      <c r="G10" s="1181"/>
    </row>
    <row r="11" spans="1:33" ht="16.5">
      <c r="A11" s="1169"/>
      <c r="B11" s="1172"/>
      <c r="C11" s="1174" t="s">
        <v>1057</v>
      </c>
      <c r="D11" s="646" t="s">
        <v>1049</v>
      </c>
      <c r="E11" s="648"/>
      <c r="F11" s="1177">
        <f>SUM(E11:E16)</f>
        <v>0</v>
      </c>
      <c r="G11" s="1181"/>
    </row>
    <row r="12" spans="1:33" ht="16.5">
      <c r="A12" s="1169"/>
      <c r="B12" s="1172"/>
      <c r="C12" s="1175"/>
      <c r="D12" s="646" t="s">
        <v>1050</v>
      </c>
      <c r="E12" s="648"/>
      <c r="F12" s="1178"/>
      <c r="G12" s="1181"/>
    </row>
    <row r="13" spans="1:33" ht="16.5">
      <c r="A13" s="1169"/>
      <c r="B13" s="1172"/>
      <c r="C13" s="1175"/>
      <c r="D13" s="646" t="s">
        <v>1051</v>
      </c>
      <c r="E13" s="648"/>
      <c r="F13" s="1178"/>
      <c r="G13" s="1181"/>
    </row>
    <row r="14" spans="1:33" ht="16.5">
      <c r="A14" s="1169"/>
      <c r="B14" s="1172"/>
      <c r="C14" s="1175"/>
      <c r="D14" s="646" t="s">
        <v>1052</v>
      </c>
      <c r="E14" s="648"/>
      <c r="F14" s="1178"/>
      <c r="G14" s="1181"/>
    </row>
    <row r="15" spans="1:33" ht="16.5">
      <c r="A15" s="1169"/>
      <c r="B15" s="1172"/>
      <c r="C15" s="1175"/>
      <c r="D15" s="646" t="s">
        <v>1053</v>
      </c>
      <c r="E15" s="647"/>
      <c r="F15" s="1178"/>
      <c r="G15" s="1181"/>
    </row>
    <row r="16" spans="1:33" ht="16.5">
      <c r="A16" s="1169"/>
      <c r="B16" s="1172"/>
      <c r="C16" s="1175"/>
      <c r="D16" s="646" t="s">
        <v>1054</v>
      </c>
      <c r="E16" s="648"/>
      <c r="F16" s="1178"/>
      <c r="G16" s="1181"/>
    </row>
    <row r="17" spans="1:7" ht="16.5">
      <c r="A17" s="1169"/>
      <c r="B17" s="1172"/>
      <c r="C17" s="1175" t="s">
        <v>1058</v>
      </c>
      <c r="D17" s="646" t="s">
        <v>1059</v>
      </c>
      <c r="E17" s="648"/>
      <c r="F17" s="1178">
        <f>SUM(E17:E18)</f>
        <v>0</v>
      </c>
      <c r="G17" s="1181"/>
    </row>
    <row r="18" spans="1:7" ht="33">
      <c r="A18" s="1169"/>
      <c r="B18" s="1172"/>
      <c r="C18" s="1175"/>
      <c r="D18" s="646" t="s">
        <v>1060</v>
      </c>
      <c r="E18" s="648"/>
      <c r="F18" s="1178"/>
      <c r="G18" s="1181"/>
    </row>
    <row r="19" spans="1:7" ht="16.5">
      <c r="A19" s="1169"/>
      <c r="B19" s="1172"/>
      <c r="C19" s="1175" t="s">
        <v>1047</v>
      </c>
      <c r="D19" s="646" t="s">
        <v>1050</v>
      </c>
      <c r="E19" s="647"/>
      <c r="F19" s="1178">
        <f>SUM(E19:E21)</f>
        <v>0</v>
      </c>
      <c r="G19" s="1181"/>
    </row>
    <row r="20" spans="1:7" ht="33">
      <c r="A20" s="1169"/>
      <c r="B20" s="1172"/>
      <c r="C20" s="1175"/>
      <c r="D20" s="646" t="s">
        <v>1061</v>
      </c>
      <c r="E20" s="648"/>
      <c r="F20" s="1178"/>
      <c r="G20" s="1181"/>
    </row>
    <row r="21" spans="1:7" ht="16.5">
      <c r="A21" s="1169"/>
      <c r="B21" s="1172"/>
      <c r="C21" s="1175"/>
      <c r="D21" s="646" t="s">
        <v>1055</v>
      </c>
      <c r="E21" s="648"/>
      <c r="F21" s="1178"/>
      <c r="G21" s="1181"/>
    </row>
    <row r="22" spans="1:7" ht="16.5">
      <c r="A22" s="1169"/>
      <c r="B22" s="1172"/>
      <c r="C22" s="1183" t="s">
        <v>1062</v>
      </c>
      <c r="D22" s="649" t="s">
        <v>1052</v>
      </c>
      <c r="E22" s="650"/>
      <c r="F22" s="1184">
        <f>SUM(E22:E23)</f>
        <v>0</v>
      </c>
      <c r="G22" s="1181"/>
    </row>
    <row r="23" spans="1:7" ht="17.25" thickBot="1">
      <c r="A23" s="1170"/>
      <c r="B23" s="1173"/>
      <c r="C23" s="1183"/>
      <c r="D23" s="649" t="s">
        <v>1063</v>
      </c>
      <c r="E23" s="650"/>
      <c r="F23" s="1184"/>
      <c r="G23" s="1182"/>
    </row>
    <row r="24" spans="1:7" ht="16.5">
      <c r="A24" s="309"/>
      <c r="B24" s="309"/>
      <c r="C24" s="309"/>
      <c r="D24" s="309"/>
      <c r="E24" s="608">
        <f>SUM(E2:E23)</f>
        <v>0</v>
      </c>
      <c r="F24" s="608"/>
      <c r="G24" s="608">
        <f>SUM(G2)</f>
        <v>0</v>
      </c>
    </row>
    <row r="25" spans="1:7">
      <c r="A25" s="609"/>
      <c r="B25" s="609"/>
      <c r="C25" s="609"/>
      <c r="D25" s="609"/>
      <c r="E25" s="609"/>
      <c r="F25" s="609"/>
      <c r="G25" s="609"/>
    </row>
    <row r="26" spans="1:7">
      <c r="A26" s="609"/>
      <c r="B26" s="609"/>
      <c r="C26" s="609"/>
      <c r="D26" s="609"/>
      <c r="E26" s="609"/>
      <c r="F26" s="609"/>
      <c r="G26" s="609"/>
    </row>
    <row r="27" spans="1:7">
      <c r="A27" s="309"/>
      <c r="B27" s="309"/>
      <c r="C27" s="309"/>
      <c r="D27" s="309"/>
      <c r="E27" s="309"/>
      <c r="F27" s="309"/>
      <c r="G27" s="309"/>
    </row>
    <row r="28" spans="1:7">
      <c r="A28" s="309"/>
      <c r="B28" s="309"/>
      <c r="C28" s="309"/>
      <c r="D28" s="309"/>
      <c r="E28" s="309"/>
      <c r="F28" s="309"/>
      <c r="G28" s="309"/>
    </row>
    <row r="29" spans="1:7">
      <c r="A29" s="309"/>
      <c r="B29" s="309"/>
      <c r="C29" s="309"/>
      <c r="D29" s="309"/>
      <c r="E29" s="309"/>
      <c r="F29" s="309"/>
      <c r="G29" s="309"/>
    </row>
    <row r="30" spans="1:7">
      <c r="A30" s="309"/>
      <c r="B30" s="309"/>
      <c r="C30" s="309"/>
      <c r="D30" s="309"/>
      <c r="E30" s="309"/>
      <c r="F30" s="309"/>
      <c r="G30" s="309"/>
    </row>
    <row r="31" spans="1:7">
      <c r="A31" s="309"/>
      <c r="B31" s="309"/>
      <c r="C31" s="309"/>
      <c r="D31" s="309"/>
      <c r="E31" s="309"/>
      <c r="F31" s="309"/>
      <c r="G31" s="309"/>
    </row>
    <row r="32" spans="1:7">
      <c r="A32" s="309"/>
      <c r="B32" s="309"/>
      <c r="C32" s="309"/>
      <c r="D32" s="309"/>
      <c r="E32" s="309"/>
      <c r="F32" s="309"/>
      <c r="G32" s="309"/>
    </row>
    <row r="33" spans="1:7">
      <c r="A33" s="309"/>
      <c r="B33" s="309"/>
      <c r="C33" s="309"/>
      <c r="D33" s="309"/>
      <c r="E33" s="309"/>
      <c r="F33" s="309"/>
      <c r="G33" s="309"/>
    </row>
    <row r="34" spans="1:7">
      <c r="A34" s="309"/>
      <c r="B34" s="309"/>
      <c r="C34" s="309"/>
      <c r="D34" s="309"/>
      <c r="E34" s="309"/>
      <c r="F34" s="309"/>
      <c r="G34" s="309"/>
    </row>
    <row r="35" spans="1:7">
      <c r="A35" s="309"/>
      <c r="B35" s="309"/>
      <c r="C35" s="309"/>
      <c r="D35" s="309"/>
      <c r="E35" s="309"/>
      <c r="F35" s="309"/>
      <c r="G35" s="309"/>
    </row>
    <row r="36" spans="1:7">
      <c r="A36" s="309"/>
      <c r="B36" s="309"/>
      <c r="C36" s="309"/>
      <c r="D36" s="309"/>
      <c r="E36" s="309"/>
      <c r="F36" s="309"/>
      <c r="G36" s="309"/>
    </row>
    <row r="37" spans="1:7">
      <c r="A37" s="309"/>
      <c r="B37" s="309"/>
      <c r="C37" s="309"/>
      <c r="D37" s="309"/>
      <c r="E37" s="309"/>
      <c r="F37" s="309"/>
      <c r="G37" s="309"/>
    </row>
    <row r="38" spans="1:7">
      <c r="A38" s="309"/>
      <c r="B38" s="309"/>
      <c r="C38" s="309"/>
      <c r="D38" s="309"/>
      <c r="E38" s="309"/>
      <c r="F38" s="309"/>
      <c r="G38" s="309"/>
    </row>
    <row r="39" spans="1:7">
      <c r="A39" s="309"/>
      <c r="B39" s="309"/>
      <c r="C39" s="309"/>
      <c r="D39" s="309"/>
      <c r="E39" s="309"/>
      <c r="F39" s="309"/>
      <c r="G39" s="309"/>
    </row>
    <row r="40" spans="1:7">
      <c r="A40" s="309"/>
      <c r="B40" s="309"/>
      <c r="C40" s="309"/>
      <c r="D40" s="309"/>
      <c r="E40" s="309"/>
      <c r="F40" s="309"/>
      <c r="G40" s="309"/>
    </row>
    <row r="41" spans="1:7">
      <c r="A41" s="309"/>
      <c r="B41" s="309"/>
      <c r="C41" s="309"/>
      <c r="D41" s="309"/>
      <c r="E41" s="309"/>
      <c r="F41" s="309"/>
      <c r="G41" s="309"/>
    </row>
    <row r="42" spans="1:7">
      <c r="A42" s="309"/>
      <c r="B42" s="309"/>
      <c r="C42" s="309"/>
      <c r="D42" s="309"/>
      <c r="E42" s="309"/>
      <c r="F42" s="309"/>
      <c r="G42" s="309"/>
    </row>
    <row r="43" spans="1:7">
      <c r="A43" s="309"/>
      <c r="B43" s="309"/>
      <c r="C43" s="309"/>
      <c r="D43" s="309"/>
      <c r="E43" s="309"/>
      <c r="F43" s="309"/>
      <c r="G43" s="309"/>
    </row>
    <row r="44" spans="1:7">
      <c r="A44" s="309"/>
      <c r="B44" s="309"/>
      <c r="C44" s="309"/>
      <c r="D44" s="309"/>
      <c r="E44" s="309"/>
      <c r="F44" s="309"/>
      <c r="G44" s="309"/>
    </row>
    <row r="45" spans="1:7">
      <c r="A45" s="309"/>
      <c r="B45" s="309"/>
      <c r="C45" s="309"/>
      <c r="D45" s="309"/>
      <c r="E45" s="309"/>
      <c r="F45" s="309"/>
      <c r="G45" s="309"/>
    </row>
  </sheetData>
  <mergeCells count="13">
    <mergeCell ref="A2:A23"/>
    <mergeCell ref="B2:B23"/>
    <mergeCell ref="C2:C10"/>
    <mergeCell ref="F2:F10"/>
    <mergeCell ref="G2:G23"/>
    <mergeCell ref="C11:C16"/>
    <mergeCell ref="F11:F16"/>
    <mergeCell ref="C17:C18"/>
    <mergeCell ref="F17:F18"/>
    <mergeCell ref="C19:C21"/>
    <mergeCell ref="F19:F21"/>
    <mergeCell ref="C22:C23"/>
    <mergeCell ref="F22:F2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42"/>
  <sheetViews>
    <sheetView showGridLines="0" zoomScale="60" zoomScaleNormal="60" workbookViewId="0">
      <pane xSplit="2" topLeftCell="D1" activePane="topRight" state="frozen"/>
      <selection pane="topRight" activeCell="F26" sqref="F26"/>
    </sheetView>
  </sheetViews>
  <sheetFormatPr baseColWidth="10" defaultRowHeight="17.25"/>
  <cols>
    <col min="1" max="1" width="11.42578125" style="128"/>
    <col min="2" max="2" width="39.140625" style="31" customWidth="1"/>
    <col min="3" max="4" width="15.5703125" style="31" customWidth="1"/>
    <col min="5" max="5" width="13.85546875" style="31" customWidth="1"/>
    <col min="6" max="6" width="14.5703125" style="31" customWidth="1"/>
    <col min="7" max="7" width="15.42578125" style="31" customWidth="1"/>
    <col min="8" max="8" width="15.28515625" style="31" customWidth="1"/>
    <col min="9" max="9" width="10.7109375" style="31" customWidth="1"/>
    <col min="10" max="10" width="11.85546875" style="31" customWidth="1"/>
    <col min="11" max="11" width="13.85546875" style="31" customWidth="1"/>
    <col min="12" max="12" width="11.140625" style="31" customWidth="1"/>
    <col min="13" max="13" width="10.85546875" style="31" customWidth="1"/>
    <col min="14" max="14" width="17.140625" style="31" customWidth="1"/>
    <col min="15" max="15" width="11.7109375" style="31" customWidth="1"/>
    <col min="16" max="16" width="10.28515625" style="31" customWidth="1"/>
    <col min="17" max="17" width="11.7109375" style="31" customWidth="1"/>
    <col min="18" max="18" width="10" style="31" customWidth="1"/>
    <col min="19" max="19" width="12.5703125" style="31" customWidth="1"/>
    <col min="20" max="20" width="10.28515625" style="31" customWidth="1"/>
    <col min="21" max="21" width="12.140625" style="31" customWidth="1"/>
    <col min="22" max="22" width="13.85546875" style="31" customWidth="1"/>
    <col min="23" max="23" width="11" style="31" customWidth="1"/>
    <col min="24" max="24" width="10.42578125" style="31" customWidth="1"/>
    <col min="25" max="25" width="8.28515625" style="31" customWidth="1"/>
    <col min="26" max="26" width="8.5703125" style="31" customWidth="1"/>
    <col min="27" max="28" width="8.85546875" style="31" customWidth="1"/>
    <col min="29" max="29" width="8.28515625" style="31" customWidth="1"/>
    <col min="30" max="30" width="7.5703125" style="31" customWidth="1"/>
    <col min="31" max="31" width="8.5703125" style="31" customWidth="1"/>
    <col min="32" max="32" width="8.85546875" style="31" customWidth="1"/>
    <col min="33" max="33" width="10.28515625" style="31" customWidth="1"/>
    <col min="34" max="34" width="7.140625" style="31" customWidth="1"/>
    <col min="35" max="35" width="8.28515625" style="31" customWidth="1"/>
    <col min="36" max="36" width="6.42578125" style="31" customWidth="1"/>
    <col min="37" max="37" width="5.7109375" style="31" customWidth="1"/>
    <col min="38" max="38" width="7.85546875" style="31" customWidth="1"/>
    <col min="39" max="40" width="17.140625" style="119" customWidth="1"/>
    <col min="41" max="44" width="11.42578125" style="31"/>
    <col min="45" max="45" width="0" style="31" hidden="1" customWidth="1"/>
    <col min="46" max="16384" width="11.42578125" style="31"/>
  </cols>
  <sheetData>
    <row r="2" spans="2:45" ht="19.5">
      <c r="B2" s="57" t="s">
        <v>215</v>
      </c>
    </row>
    <row r="4" spans="2:45" ht="35.25" customHeight="1">
      <c r="B4" s="839" t="s">
        <v>213</v>
      </c>
      <c r="C4" s="52">
        <v>15</v>
      </c>
      <c r="D4" s="52">
        <v>16</v>
      </c>
      <c r="E4" s="52" t="s">
        <v>209</v>
      </c>
      <c r="F4" s="52">
        <v>15</v>
      </c>
      <c r="G4" s="52">
        <v>16</v>
      </c>
      <c r="H4" s="52" t="s">
        <v>209</v>
      </c>
      <c r="I4" s="52">
        <v>15</v>
      </c>
      <c r="J4" s="52">
        <v>16</v>
      </c>
      <c r="K4" s="52" t="s">
        <v>209</v>
      </c>
      <c r="L4" s="52">
        <v>15</v>
      </c>
      <c r="M4" s="52">
        <v>16</v>
      </c>
      <c r="N4" s="52" t="s">
        <v>209</v>
      </c>
      <c r="O4" s="52">
        <v>15</v>
      </c>
      <c r="P4" s="52">
        <v>16</v>
      </c>
      <c r="Q4" s="52" t="s">
        <v>209</v>
      </c>
      <c r="R4" s="52">
        <v>15</v>
      </c>
      <c r="S4" s="52">
        <v>16</v>
      </c>
      <c r="T4" s="52" t="s">
        <v>209</v>
      </c>
      <c r="U4" s="52">
        <v>15</v>
      </c>
      <c r="V4" s="52">
        <v>16</v>
      </c>
      <c r="W4" s="52" t="s">
        <v>209</v>
      </c>
      <c r="X4" s="52">
        <v>15</v>
      </c>
      <c r="Y4" s="52">
        <v>16</v>
      </c>
      <c r="Z4" s="52" t="s">
        <v>209</v>
      </c>
      <c r="AA4" s="52">
        <v>15</v>
      </c>
      <c r="AB4" s="52">
        <v>16</v>
      </c>
      <c r="AC4" s="52" t="s">
        <v>209</v>
      </c>
      <c r="AD4" s="52">
        <v>15</v>
      </c>
      <c r="AE4" s="52">
        <v>16</v>
      </c>
      <c r="AF4" s="52" t="s">
        <v>209</v>
      </c>
      <c r="AG4" s="52">
        <v>15</v>
      </c>
      <c r="AH4" s="52">
        <v>16</v>
      </c>
      <c r="AI4" s="52" t="s">
        <v>209</v>
      </c>
      <c r="AJ4" s="52">
        <v>15</v>
      </c>
      <c r="AK4" s="52">
        <v>16</v>
      </c>
      <c r="AL4" s="52" t="s">
        <v>209</v>
      </c>
      <c r="AM4" s="52">
        <v>2015</v>
      </c>
      <c r="AN4" s="52">
        <v>2016</v>
      </c>
    </row>
    <row r="5" spans="2:45" ht="35.25" customHeight="1">
      <c r="B5" s="839"/>
      <c r="C5" s="52" t="s">
        <v>210</v>
      </c>
      <c r="D5" s="52" t="s">
        <v>210</v>
      </c>
      <c r="E5" s="52" t="s">
        <v>230</v>
      </c>
      <c r="F5" s="52" t="s">
        <v>211</v>
      </c>
      <c r="G5" s="52" t="s">
        <v>211</v>
      </c>
      <c r="H5" s="52" t="s">
        <v>230</v>
      </c>
      <c r="I5" s="52" t="s">
        <v>212</v>
      </c>
      <c r="J5" s="52" t="s">
        <v>212</v>
      </c>
      <c r="K5" s="52" t="s">
        <v>230</v>
      </c>
      <c r="L5" s="52" t="s">
        <v>248</v>
      </c>
      <c r="M5" s="52" t="s">
        <v>248</v>
      </c>
      <c r="N5" s="52" t="s">
        <v>230</v>
      </c>
      <c r="O5" s="52" t="s">
        <v>251</v>
      </c>
      <c r="P5" s="52" t="s">
        <v>251</v>
      </c>
      <c r="Q5" s="52" t="s">
        <v>230</v>
      </c>
      <c r="R5" s="52" t="s">
        <v>252</v>
      </c>
      <c r="S5" s="52" t="s">
        <v>252</v>
      </c>
      <c r="T5" s="52" t="s">
        <v>230</v>
      </c>
      <c r="U5" s="52" t="s">
        <v>257</v>
      </c>
      <c r="V5" s="52" t="s">
        <v>257</v>
      </c>
      <c r="W5" s="52" t="s">
        <v>230</v>
      </c>
      <c r="X5" s="52" t="s">
        <v>260</v>
      </c>
      <c r="Y5" s="52" t="s">
        <v>260</v>
      </c>
      <c r="Z5" s="52" t="s">
        <v>230</v>
      </c>
      <c r="AA5" s="52" t="s">
        <v>271</v>
      </c>
      <c r="AB5" s="52" t="s">
        <v>271</v>
      </c>
      <c r="AC5" s="52" t="s">
        <v>230</v>
      </c>
      <c r="AD5" s="52" t="s">
        <v>273</v>
      </c>
      <c r="AE5" s="52" t="s">
        <v>273</v>
      </c>
      <c r="AF5" s="52" t="s">
        <v>230</v>
      </c>
      <c r="AG5" s="52" t="s">
        <v>274</v>
      </c>
      <c r="AH5" s="52" t="s">
        <v>274</v>
      </c>
      <c r="AI5" s="52" t="s">
        <v>230</v>
      </c>
      <c r="AJ5" s="52" t="s">
        <v>277</v>
      </c>
      <c r="AK5" s="52" t="s">
        <v>277</v>
      </c>
      <c r="AL5" s="371" t="s">
        <v>230</v>
      </c>
      <c r="AM5" s="52" t="s">
        <v>86</v>
      </c>
      <c r="AN5" s="52" t="s">
        <v>86</v>
      </c>
    </row>
    <row r="6" spans="2:45" ht="10.5" customHeight="1">
      <c r="F6" s="128"/>
      <c r="G6" s="128"/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2:45" ht="28.5" customHeight="1">
      <c r="B7" s="52" t="s">
        <v>4</v>
      </c>
      <c r="C7" s="53">
        <v>677</v>
      </c>
      <c r="D7" s="53">
        <v>738</v>
      </c>
      <c r="E7" s="58">
        <f>D7/C7-1</f>
        <v>9.0103397341211311E-2</v>
      </c>
      <c r="F7" s="138">
        <v>563</v>
      </c>
      <c r="G7" s="138">
        <v>607</v>
      </c>
      <c r="H7" s="130">
        <f>G7/F7-1</f>
        <v>7.8152753108348127E-2</v>
      </c>
      <c r="I7" s="131">
        <v>554</v>
      </c>
      <c r="J7" s="131">
        <v>563</v>
      </c>
      <c r="K7" s="130">
        <f>J7/I7-1</f>
        <v>1.6245487364620947E-2</v>
      </c>
      <c r="L7" s="131">
        <v>531</v>
      </c>
      <c r="M7" s="131"/>
      <c r="N7" s="132">
        <f>M7/L7-1</f>
        <v>-1</v>
      </c>
      <c r="O7" s="131">
        <v>582</v>
      </c>
      <c r="P7" s="131"/>
      <c r="Q7" s="132">
        <f>P7/O7-1</f>
        <v>-1</v>
      </c>
      <c r="R7" s="133">
        <v>671</v>
      </c>
      <c r="S7" s="133"/>
      <c r="T7" s="132">
        <f>S7/R7-1</f>
        <v>-1</v>
      </c>
      <c r="U7" s="133">
        <v>625</v>
      </c>
      <c r="V7" s="133"/>
      <c r="W7" s="132">
        <f>V7/U7-1</f>
        <v>-1</v>
      </c>
      <c r="X7" s="133">
        <v>654</v>
      </c>
      <c r="Y7" s="133"/>
      <c r="Z7" s="132">
        <f>Y7/X7-1</f>
        <v>-1</v>
      </c>
      <c r="AA7" s="133">
        <v>568</v>
      </c>
      <c r="AB7" s="133"/>
      <c r="AC7" s="132">
        <f>AB7/AA7-1</f>
        <v>-1</v>
      </c>
      <c r="AD7" s="133">
        <v>640</v>
      </c>
      <c r="AE7" s="133"/>
      <c r="AF7" s="132">
        <f>AE7/AD7-1</f>
        <v>-1</v>
      </c>
      <c r="AG7" s="133">
        <v>705</v>
      </c>
      <c r="AH7" s="133"/>
      <c r="AI7" s="132">
        <f>AH7/AG7-1</f>
        <v>-1</v>
      </c>
      <c r="AJ7" s="392">
        <v>898</v>
      </c>
      <c r="AK7" s="392"/>
      <c r="AL7" s="132">
        <f>AK7/AJ7-1</f>
        <v>-1</v>
      </c>
      <c r="AM7" s="119">
        <f>SUM(C7+F7+I7+L7+O7+R7+U7+X7+AA7+AD7+AG7+AJ7)</f>
        <v>7668</v>
      </c>
      <c r="AN7" s="401">
        <f>D7+G7+J7+M7+P7+S7+V7+Y7+AB7+AE7+AH7+AK7</f>
        <v>1908</v>
      </c>
    </row>
    <row r="8" spans="2:45" ht="10.5" customHeight="1">
      <c r="B8" s="54"/>
      <c r="C8" s="53"/>
      <c r="D8" s="53"/>
      <c r="E8" s="58"/>
      <c r="F8" s="138"/>
      <c r="G8" s="138"/>
      <c r="H8" s="130"/>
      <c r="I8" s="131"/>
      <c r="J8" s="131"/>
      <c r="K8" s="130"/>
      <c r="L8" s="131"/>
      <c r="M8" s="131"/>
      <c r="N8" s="132"/>
      <c r="O8" s="131"/>
      <c r="P8" s="131"/>
      <c r="Q8" s="132"/>
      <c r="R8" s="135"/>
      <c r="S8" s="135"/>
      <c r="T8" s="132"/>
      <c r="U8" s="135"/>
      <c r="V8" s="135"/>
      <c r="W8" s="132"/>
      <c r="X8" s="135"/>
      <c r="Y8" s="135"/>
      <c r="Z8" s="132"/>
      <c r="AA8" s="135"/>
      <c r="AB8" s="135"/>
      <c r="AC8" s="132"/>
      <c r="AD8" s="135"/>
      <c r="AE8" s="135"/>
      <c r="AF8" s="132"/>
      <c r="AG8" s="135"/>
      <c r="AH8" s="135"/>
      <c r="AI8" s="132"/>
      <c r="AJ8" s="134"/>
      <c r="AK8" s="134"/>
      <c r="AL8" s="132"/>
      <c r="AN8" s="401"/>
    </row>
    <row r="9" spans="2:45" ht="28.5" customHeight="1">
      <c r="B9" s="52" t="s">
        <v>1</v>
      </c>
      <c r="C9" s="53">
        <v>578</v>
      </c>
      <c r="D9" s="53">
        <v>564</v>
      </c>
      <c r="E9" s="58">
        <f t="shared" ref="E9:E19" si="0">D9/C9-1</f>
        <v>-2.422145328719727E-2</v>
      </c>
      <c r="F9" s="138">
        <v>456</v>
      </c>
      <c r="G9" s="138">
        <v>505</v>
      </c>
      <c r="H9" s="130">
        <f t="shared" ref="H9:H20" si="1">G9/F9-1</f>
        <v>0.10745614035087714</v>
      </c>
      <c r="I9" s="131">
        <v>451</v>
      </c>
      <c r="J9" s="131">
        <v>471</v>
      </c>
      <c r="K9" s="130">
        <f t="shared" ref="K9:K20" si="2">J9/I9-1</f>
        <v>4.434589800443467E-2</v>
      </c>
      <c r="L9" s="131">
        <v>372</v>
      </c>
      <c r="M9" s="131"/>
      <c r="N9" s="132">
        <f t="shared" ref="N9:N19" si="3">M9/L9-1</f>
        <v>-1</v>
      </c>
      <c r="O9" s="131">
        <v>455</v>
      </c>
      <c r="P9" s="131"/>
      <c r="Q9" s="132">
        <f t="shared" ref="Q9:Q20" si="4">P9/O9-1</f>
        <v>-1</v>
      </c>
      <c r="R9" s="133">
        <v>488</v>
      </c>
      <c r="S9" s="133"/>
      <c r="T9" s="132">
        <f t="shared" ref="T9:T20" si="5">S9/R9-1</f>
        <v>-1</v>
      </c>
      <c r="U9" s="133">
        <v>512</v>
      </c>
      <c r="V9" s="133"/>
      <c r="W9" s="132">
        <f t="shared" ref="W9:W20" si="6">V9/U9-1</f>
        <v>-1</v>
      </c>
      <c r="X9" s="133">
        <v>458</v>
      </c>
      <c r="Y9" s="133"/>
      <c r="Z9" s="132">
        <f t="shared" ref="Z9:Z20" si="7">Y9/X9-1</f>
        <v>-1</v>
      </c>
      <c r="AA9" s="133">
        <v>462</v>
      </c>
      <c r="AB9" s="133"/>
      <c r="AC9" s="132">
        <f t="shared" ref="AC9:AC20" si="8">AB9/AA9-1</f>
        <v>-1</v>
      </c>
      <c r="AD9" s="133">
        <v>420</v>
      </c>
      <c r="AE9" s="133"/>
      <c r="AF9" s="132">
        <f t="shared" ref="AF9:AF20" si="9">AE9/AD9-1</f>
        <v>-1</v>
      </c>
      <c r="AG9" s="133">
        <v>511</v>
      </c>
      <c r="AH9" s="133"/>
      <c r="AI9" s="132">
        <f t="shared" ref="AI9:AI20" si="10">AH9/AG9-1</f>
        <v>-1</v>
      </c>
      <c r="AJ9" s="392">
        <v>628</v>
      </c>
      <c r="AK9" s="392"/>
      <c r="AL9" s="132">
        <f t="shared" ref="AL9:AL20" si="11">AK9/AJ9-1</f>
        <v>-1</v>
      </c>
      <c r="AM9" s="119">
        <f>SUM(C9+F9+I9+L9+O9+R9+U9+X9+AA9+AD9+AG9+AJ9)</f>
        <v>5791</v>
      </c>
      <c r="AN9" s="401">
        <f t="shared" ref="AN9:AN19" si="12">D9+G9+J9+M9+P9+S9+V9+Y9+AB9+AE9+AH9+AK9</f>
        <v>1540</v>
      </c>
    </row>
    <row r="10" spans="2:45" ht="10.5" customHeight="1">
      <c r="B10" s="54"/>
      <c r="C10" s="53"/>
      <c r="D10" s="53"/>
      <c r="E10" s="58"/>
      <c r="F10" s="138"/>
      <c r="G10" s="138"/>
      <c r="H10" s="130"/>
      <c r="I10" s="131"/>
      <c r="J10" s="131"/>
      <c r="K10" s="130"/>
      <c r="L10" s="131"/>
      <c r="M10" s="131"/>
      <c r="N10" s="132"/>
      <c r="O10" s="131"/>
      <c r="P10" s="131"/>
      <c r="Q10" s="132"/>
      <c r="R10" s="135"/>
      <c r="S10" s="135"/>
      <c r="T10" s="132"/>
      <c r="U10" s="135"/>
      <c r="V10" s="135"/>
      <c r="W10" s="132"/>
      <c r="X10" s="135"/>
      <c r="Y10" s="135"/>
      <c r="Z10" s="132"/>
      <c r="AA10" s="135"/>
      <c r="AB10" s="135"/>
      <c r="AC10" s="132"/>
      <c r="AD10" s="135"/>
      <c r="AE10" s="135"/>
      <c r="AF10" s="132"/>
      <c r="AG10" s="135"/>
      <c r="AH10" s="135"/>
      <c r="AI10" s="132"/>
      <c r="AJ10" s="392"/>
      <c r="AK10" s="392"/>
      <c r="AL10" s="132"/>
      <c r="AN10" s="401"/>
    </row>
    <row r="11" spans="2:45" ht="28.5" customHeight="1">
      <c r="B11" s="52" t="s">
        <v>2</v>
      </c>
      <c r="C11" s="53">
        <v>30</v>
      </c>
      <c r="D11" s="53">
        <v>31</v>
      </c>
      <c r="E11" s="413">
        <f t="shared" si="0"/>
        <v>3.3333333333333437E-2</v>
      </c>
      <c r="F11" s="138">
        <v>22</v>
      </c>
      <c r="G11" s="138">
        <v>31</v>
      </c>
      <c r="H11" s="132">
        <f t="shared" si="1"/>
        <v>0.40909090909090917</v>
      </c>
      <c r="I11" s="131">
        <v>29</v>
      </c>
      <c r="J11" s="131">
        <v>26</v>
      </c>
      <c r="K11" s="130">
        <f t="shared" si="2"/>
        <v>-0.10344827586206895</v>
      </c>
      <c r="L11" s="131">
        <v>23</v>
      </c>
      <c r="M11" s="131"/>
      <c r="N11" s="132">
        <f>M11/L11-1</f>
        <v>-1</v>
      </c>
      <c r="O11" s="131">
        <v>19</v>
      </c>
      <c r="P11" s="131"/>
      <c r="Q11" s="132">
        <f t="shared" si="4"/>
        <v>-1</v>
      </c>
      <c r="R11" s="133">
        <v>21</v>
      </c>
      <c r="S11" s="133"/>
      <c r="T11" s="132">
        <f t="shared" si="5"/>
        <v>-1</v>
      </c>
      <c r="U11" s="133">
        <v>20</v>
      </c>
      <c r="V11" s="133"/>
      <c r="W11" s="132">
        <f t="shared" si="6"/>
        <v>-1</v>
      </c>
      <c r="X11" s="133">
        <v>24</v>
      </c>
      <c r="Y11" s="133"/>
      <c r="Z11" s="132">
        <f t="shared" si="7"/>
        <v>-1</v>
      </c>
      <c r="AA11" s="133">
        <v>18</v>
      </c>
      <c r="AB11" s="133"/>
      <c r="AC11" s="132">
        <f t="shared" si="8"/>
        <v>-1</v>
      </c>
      <c r="AD11" s="133">
        <v>19</v>
      </c>
      <c r="AE11" s="133"/>
      <c r="AF11" s="132">
        <f t="shared" si="9"/>
        <v>-1</v>
      </c>
      <c r="AG11" s="133">
        <v>30</v>
      </c>
      <c r="AH11" s="133"/>
      <c r="AI11" s="132">
        <f t="shared" si="10"/>
        <v>-1</v>
      </c>
      <c r="AJ11" s="392">
        <v>41</v>
      </c>
      <c r="AK11" s="392"/>
      <c r="AL11" s="132">
        <f t="shared" si="11"/>
        <v>-1</v>
      </c>
      <c r="AM11" s="119">
        <f>SUM(C11+F11+I11+L11+O11+R11+U11+X11+AA11+AD11+AG11+AJ11)</f>
        <v>296</v>
      </c>
      <c r="AN11" s="401">
        <f t="shared" si="12"/>
        <v>88</v>
      </c>
    </row>
    <row r="12" spans="2:45" ht="10.5" customHeight="1">
      <c r="B12" s="54"/>
      <c r="C12" s="53"/>
      <c r="D12" s="53"/>
      <c r="E12" s="58"/>
      <c r="F12" s="138"/>
      <c r="G12" s="138"/>
      <c r="H12" s="130"/>
      <c r="I12" s="131"/>
      <c r="J12" s="131"/>
      <c r="K12" s="130"/>
      <c r="L12" s="131"/>
      <c r="M12" s="131"/>
      <c r="N12" s="132"/>
      <c r="O12" s="131"/>
      <c r="P12" s="131"/>
      <c r="Q12" s="132"/>
      <c r="R12" s="135"/>
      <c r="S12" s="135"/>
      <c r="T12" s="132"/>
      <c r="U12" s="135"/>
      <c r="V12" s="135"/>
      <c r="W12" s="132"/>
      <c r="X12" s="135"/>
      <c r="Y12" s="135"/>
      <c r="Z12" s="132"/>
      <c r="AA12" s="135"/>
      <c r="AB12" s="135"/>
      <c r="AC12" s="132"/>
      <c r="AD12" s="135"/>
      <c r="AE12" s="135"/>
      <c r="AF12" s="132"/>
      <c r="AG12" s="135"/>
      <c r="AH12" s="135"/>
      <c r="AI12" s="132"/>
      <c r="AJ12" s="392"/>
      <c r="AK12" s="392"/>
      <c r="AL12" s="132"/>
      <c r="AN12" s="401"/>
    </row>
    <row r="13" spans="2:45" ht="28.5" customHeight="1">
      <c r="B13" s="52" t="s">
        <v>3</v>
      </c>
      <c r="C13" s="53">
        <v>12</v>
      </c>
      <c r="D13" s="53">
        <v>7</v>
      </c>
      <c r="E13" s="58">
        <f t="shared" si="0"/>
        <v>-0.41666666666666663</v>
      </c>
      <c r="F13" s="138">
        <v>10</v>
      </c>
      <c r="G13" s="138">
        <v>9</v>
      </c>
      <c r="H13" s="130">
        <f t="shared" si="1"/>
        <v>-9.9999999999999978E-2</v>
      </c>
      <c r="I13" s="131">
        <v>5</v>
      </c>
      <c r="J13" s="131">
        <v>16</v>
      </c>
      <c r="K13" s="132">
        <f t="shared" si="2"/>
        <v>2.2000000000000002</v>
      </c>
      <c r="L13" s="131">
        <v>10</v>
      </c>
      <c r="M13" s="131"/>
      <c r="N13" s="132">
        <f t="shared" si="3"/>
        <v>-1</v>
      </c>
      <c r="O13" s="131">
        <v>8</v>
      </c>
      <c r="P13" s="131"/>
      <c r="Q13" s="132">
        <f t="shared" si="4"/>
        <v>-1</v>
      </c>
      <c r="R13" s="133">
        <v>9</v>
      </c>
      <c r="S13" s="133"/>
      <c r="T13" s="132">
        <f t="shared" si="5"/>
        <v>-1</v>
      </c>
      <c r="U13" s="133">
        <v>9</v>
      </c>
      <c r="V13" s="133"/>
      <c r="W13" s="132">
        <f t="shared" si="6"/>
        <v>-1</v>
      </c>
      <c r="X13" s="133">
        <v>5</v>
      </c>
      <c r="Y13" s="133"/>
      <c r="Z13" s="132">
        <f t="shared" si="7"/>
        <v>-1</v>
      </c>
      <c r="AA13" s="133">
        <v>6</v>
      </c>
      <c r="AB13" s="133"/>
      <c r="AC13" s="132">
        <f t="shared" si="8"/>
        <v>-1</v>
      </c>
      <c r="AD13" s="133">
        <v>7</v>
      </c>
      <c r="AE13" s="133"/>
      <c r="AF13" s="132">
        <f t="shared" si="9"/>
        <v>-1</v>
      </c>
      <c r="AG13" s="133">
        <v>5</v>
      </c>
      <c r="AH13" s="133"/>
      <c r="AI13" s="132">
        <f t="shared" si="10"/>
        <v>-1</v>
      </c>
      <c r="AJ13" s="392">
        <v>13</v>
      </c>
      <c r="AK13" s="392"/>
      <c r="AL13" s="132">
        <f t="shared" si="11"/>
        <v>-1</v>
      </c>
      <c r="AM13" s="119">
        <f>SUM(C13+F13+I13+L13+O13+R13+U13+X13+AA13+AD13+AG13+AJ13)</f>
        <v>99</v>
      </c>
      <c r="AN13" s="401">
        <f t="shared" si="12"/>
        <v>32</v>
      </c>
      <c r="AS13" s="31">
        <f>SUM(AM7:AM19)</f>
        <v>24669</v>
      </c>
    </row>
    <row r="14" spans="2:45" ht="10.5" customHeight="1">
      <c r="B14" s="54"/>
      <c r="C14" s="53"/>
      <c r="D14" s="53"/>
      <c r="E14" s="58"/>
      <c r="F14" s="138"/>
      <c r="G14" s="138"/>
      <c r="H14" s="130"/>
      <c r="I14" s="131"/>
      <c r="J14" s="131"/>
      <c r="K14" s="130"/>
      <c r="L14" s="131"/>
      <c r="M14" s="131"/>
      <c r="N14" s="132"/>
      <c r="O14" s="131"/>
      <c r="P14" s="131"/>
      <c r="Q14" s="132"/>
      <c r="R14" s="135"/>
      <c r="S14" s="135"/>
      <c r="T14" s="132"/>
      <c r="U14" s="135"/>
      <c r="V14" s="135"/>
      <c r="W14" s="132"/>
      <c r="X14" s="135"/>
      <c r="Y14" s="135"/>
      <c r="Z14" s="132"/>
      <c r="AA14" s="135"/>
      <c r="AB14" s="135"/>
      <c r="AC14" s="132"/>
      <c r="AD14" s="135"/>
      <c r="AE14" s="135"/>
      <c r="AF14" s="132"/>
      <c r="AG14" s="135"/>
      <c r="AH14" s="135"/>
      <c r="AI14" s="132"/>
      <c r="AJ14" s="392"/>
      <c r="AK14" s="392"/>
      <c r="AL14" s="132"/>
      <c r="AN14" s="401"/>
    </row>
    <row r="15" spans="2:45" ht="28.5" customHeight="1">
      <c r="B15" s="52" t="s">
        <v>87</v>
      </c>
      <c r="C15" s="53">
        <v>420</v>
      </c>
      <c r="D15" s="53">
        <v>529</v>
      </c>
      <c r="E15" s="413">
        <f t="shared" si="0"/>
        <v>0.25952380952380949</v>
      </c>
      <c r="F15" s="138">
        <v>367</v>
      </c>
      <c r="G15" s="138">
        <v>421</v>
      </c>
      <c r="H15" s="132">
        <f t="shared" si="1"/>
        <v>0.14713896457765663</v>
      </c>
      <c r="I15" s="131">
        <v>410</v>
      </c>
      <c r="J15" s="131">
        <v>434</v>
      </c>
      <c r="K15" s="130">
        <f t="shared" si="2"/>
        <v>5.8536585365853711E-2</v>
      </c>
      <c r="L15" s="131">
        <v>309</v>
      </c>
      <c r="M15" s="131"/>
      <c r="N15" s="132">
        <f t="shared" si="3"/>
        <v>-1</v>
      </c>
      <c r="O15" s="131">
        <v>368</v>
      </c>
      <c r="P15" s="131"/>
      <c r="Q15" s="132">
        <f t="shared" si="4"/>
        <v>-1</v>
      </c>
      <c r="R15" s="133">
        <v>392</v>
      </c>
      <c r="S15" s="133"/>
      <c r="T15" s="132">
        <f t="shared" si="5"/>
        <v>-1</v>
      </c>
      <c r="U15" s="133">
        <v>380</v>
      </c>
      <c r="V15" s="133"/>
      <c r="W15" s="132">
        <f t="shared" si="6"/>
        <v>-1</v>
      </c>
      <c r="X15" s="133">
        <v>396</v>
      </c>
      <c r="Y15" s="133"/>
      <c r="Z15" s="132">
        <f t="shared" si="7"/>
        <v>-1</v>
      </c>
      <c r="AA15" s="133">
        <v>360</v>
      </c>
      <c r="AB15" s="133"/>
      <c r="AC15" s="132">
        <f t="shared" si="8"/>
        <v>-1</v>
      </c>
      <c r="AD15" s="133">
        <v>366</v>
      </c>
      <c r="AE15" s="133"/>
      <c r="AF15" s="132">
        <f t="shared" si="9"/>
        <v>-1</v>
      </c>
      <c r="AG15" s="133">
        <v>462</v>
      </c>
      <c r="AH15" s="133"/>
      <c r="AI15" s="132">
        <f t="shared" si="10"/>
        <v>-1</v>
      </c>
      <c r="AJ15" s="392">
        <v>675</v>
      </c>
      <c r="AK15" s="392"/>
      <c r="AL15" s="132">
        <f t="shared" si="11"/>
        <v>-1</v>
      </c>
      <c r="AM15" s="119">
        <f>SUM(C15+F15+I15+L15+O15+R15+U15+X15+AA15+AD15+AG15+AJ15)</f>
        <v>4905</v>
      </c>
      <c r="AN15" s="401">
        <f t="shared" si="12"/>
        <v>1384</v>
      </c>
    </row>
    <row r="16" spans="2:45" ht="10.5" customHeight="1">
      <c r="B16" s="54"/>
      <c r="C16" s="53"/>
      <c r="D16" s="53"/>
      <c r="E16" s="58"/>
      <c r="F16" s="138"/>
      <c r="G16" s="138"/>
      <c r="H16" s="130"/>
      <c r="I16" s="131"/>
      <c r="J16" s="131"/>
      <c r="K16" s="130"/>
      <c r="L16" s="131"/>
      <c r="M16" s="131"/>
      <c r="N16" s="132"/>
      <c r="O16" s="131"/>
      <c r="P16" s="131"/>
      <c r="Q16" s="132"/>
      <c r="R16" s="135"/>
      <c r="S16" s="135"/>
      <c r="T16" s="132"/>
      <c r="U16" s="135"/>
      <c r="V16" s="135"/>
      <c r="W16" s="132"/>
      <c r="X16" s="135"/>
      <c r="Y16" s="135"/>
      <c r="Z16" s="132"/>
      <c r="AA16" s="135"/>
      <c r="AB16" s="135"/>
      <c r="AC16" s="132"/>
      <c r="AD16" s="135"/>
      <c r="AE16" s="135"/>
      <c r="AF16" s="132"/>
      <c r="AG16" s="135"/>
      <c r="AH16" s="135"/>
      <c r="AI16" s="132"/>
      <c r="AJ16" s="392"/>
      <c r="AK16" s="392"/>
      <c r="AL16" s="132"/>
      <c r="AN16" s="401"/>
    </row>
    <row r="17" spans="2:45" ht="28.5" customHeight="1">
      <c r="B17" s="52" t="s">
        <v>144</v>
      </c>
      <c r="C17" s="53">
        <v>377</v>
      </c>
      <c r="D17" s="53">
        <v>389</v>
      </c>
      <c r="E17" s="58">
        <f t="shared" si="0"/>
        <v>3.1830238726790361E-2</v>
      </c>
      <c r="F17" s="138">
        <v>370</v>
      </c>
      <c r="G17" s="138">
        <v>477</v>
      </c>
      <c r="H17" s="132">
        <f t="shared" si="1"/>
        <v>0.28918918918918912</v>
      </c>
      <c r="I17" s="131">
        <v>511</v>
      </c>
      <c r="J17" s="131">
        <v>462</v>
      </c>
      <c r="K17" s="130">
        <f t="shared" si="2"/>
        <v>-9.589041095890416E-2</v>
      </c>
      <c r="L17" s="131">
        <v>407</v>
      </c>
      <c r="M17" s="131"/>
      <c r="N17" s="132">
        <f t="shared" si="3"/>
        <v>-1</v>
      </c>
      <c r="O17" s="131">
        <v>412</v>
      </c>
      <c r="P17" s="131"/>
      <c r="Q17" s="132">
        <f t="shared" si="4"/>
        <v>-1</v>
      </c>
      <c r="R17" s="133">
        <v>531</v>
      </c>
      <c r="S17" s="133"/>
      <c r="T17" s="132">
        <f t="shared" si="5"/>
        <v>-1</v>
      </c>
      <c r="U17" s="133">
        <v>475</v>
      </c>
      <c r="V17" s="133"/>
      <c r="W17" s="132">
        <f t="shared" si="6"/>
        <v>-1</v>
      </c>
      <c r="X17" s="133">
        <v>405</v>
      </c>
      <c r="Y17" s="133"/>
      <c r="Z17" s="132">
        <f t="shared" si="7"/>
        <v>-1</v>
      </c>
      <c r="AA17" s="133">
        <v>564</v>
      </c>
      <c r="AB17" s="133"/>
      <c r="AC17" s="132">
        <f t="shared" si="8"/>
        <v>-1</v>
      </c>
      <c r="AD17" s="133">
        <v>560</v>
      </c>
      <c r="AE17" s="133"/>
      <c r="AF17" s="132">
        <f t="shared" si="9"/>
        <v>-1</v>
      </c>
      <c r="AG17" s="133">
        <v>494</v>
      </c>
      <c r="AH17" s="133"/>
      <c r="AI17" s="132">
        <f t="shared" si="10"/>
        <v>-1</v>
      </c>
      <c r="AJ17" s="392">
        <v>614</v>
      </c>
      <c r="AK17" s="392"/>
      <c r="AL17" s="132">
        <f t="shared" si="11"/>
        <v>-1</v>
      </c>
      <c r="AM17" s="119">
        <f>SUM(C17+F17+I17+L17+O17+R17+U17+X17+AA17+AD17+AG17+AJ17)</f>
        <v>5720</v>
      </c>
      <c r="AN17" s="401">
        <f t="shared" si="12"/>
        <v>1328</v>
      </c>
    </row>
    <row r="18" spans="2:45" ht="10.5" customHeight="1">
      <c r="B18" s="54"/>
      <c r="C18" s="53"/>
      <c r="D18" s="53"/>
      <c r="E18" s="58"/>
      <c r="F18" s="138"/>
      <c r="G18" s="138"/>
      <c r="H18" s="130"/>
      <c r="I18" s="131"/>
      <c r="J18" s="131"/>
      <c r="K18" s="130"/>
      <c r="L18" s="131"/>
      <c r="M18" s="131"/>
      <c r="N18" s="132"/>
      <c r="O18" s="131"/>
      <c r="P18" s="131"/>
      <c r="Q18" s="132"/>
      <c r="R18" s="135"/>
      <c r="S18" s="135"/>
      <c r="T18" s="132"/>
      <c r="U18" s="135"/>
      <c r="V18" s="135"/>
      <c r="W18" s="132"/>
      <c r="X18" s="135"/>
      <c r="Y18" s="135"/>
      <c r="Z18" s="132"/>
      <c r="AA18" s="135"/>
      <c r="AB18" s="135"/>
      <c r="AC18" s="132"/>
      <c r="AD18" s="135"/>
      <c r="AE18" s="135"/>
      <c r="AF18" s="132"/>
      <c r="AG18" s="135"/>
      <c r="AH18" s="135"/>
      <c r="AI18" s="132"/>
      <c r="AJ18" s="392"/>
      <c r="AK18" s="392"/>
      <c r="AL18" s="132"/>
      <c r="AN18" s="401"/>
    </row>
    <row r="19" spans="2:45" ht="28.5" customHeight="1">
      <c r="B19" s="52" t="s">
        <v>214</v>
      </c>
      <c r="C19" s="53">
        <v>55</v>
      </c>
      <c r="D19" s="53">
        <v>6</v>
      </c>
      <c r="E19" s="58">
        <f t="shared" si="0"/>
        <v>-0.89090909090909087</v>
      </c>
      <c r="F19" s="138">
        <v>48</v>
      </c>
      <c r="G19" s="138">
        <v>8</v>
      </c>
      <c r="H19" s="130">
        <f t="shared" si="1"/>
        <v>-0.83333333333333337</v>
      </c>
      <c r="I19" s="131">
        <v>4</v>
      </c>
      <c r="J19" s="131">
        <v>1</v>
      </c>
      <c r="K19" s="130">
        <f t="shared" si="2"/>
        <v>-0.75</v>
      </c>
      <c r="L19" s="131">
        <v>10</v>
      </c>
      <c r="M19" s="131"/>
      <c r="N19" s="132">
        <f t="shared" si="3"/>
        <v>-1</v>
      </c>
      <c r="O19" s="131">
        <v>9</v>
      </c>
      <c r="P19" s="131"/>
      <c r="Q19" s="132">
        <f t="shared" si="4"/>
        <v>-1</v>
      </c>
      <c r="R19" s="133">
        <v>2</v>
      </c>
      <c r="S19" s="133"/>
      <c r="T19" s="132">
        <f t="shared" si="5"/>
        <v>-1</v>
      </c>
      <c r="U19" s="133">
        <v>15</v>
      </c>
      <c r="V19" s="133"/>
      <c r="W19" s="132">
        <f t="shared" si="6"/>
        <v>-1</v>
      </c>
      <c r="X19" s="133">
        <v>6</v>
      </c>
      <c r="Y19" s="133"/>
      <c r="Z19" s="132">
        <f t="shared" si="7"/>
        <v>-1</v>
      </c>
      <c r="AA19" s="133">
        <v>10</v>
      </c>
      <c r="AB19" s="133"/>
      <c r="AC19" s="132">
        <f t="shared" si="8"/>
        <v>-1</v>
      </c>
      <c r="AD19" s="133">
        <v>5</v>
      </c>
      <c r="AE19" s="133"/>
      <c r="AF19" s="132">
        <f t="shared" si="9"/>
        <v>-1</v>
      </c>
      <c r="AG19" s="133">
        <v>16</v>
      </c>
      <c r="AH19" s="133"/>
      <c r="AI19" s="132">
        <f t="shared" si="10"/>
        <v>-1</v>
      </c>
      <c r="AJ19" s="392">
        <v>10</v>
      </c>
      <c r="AK19" s="392"/>
      <c r="AL19" s="132">
        <f t="shared" si="11"/>
        <v>-1</v>
      </c>
      <c r="AM19" s="119">
        <f>SUM(C19+F19+I19+L19+O19+R19+U19+X19+AA19+AD19+AG19+AJ19)</f>
        <v>190</v>
      </c>
      <c r="AN19" s="401">
        <f t="shared" si="12"/>
        <v>15</v>
      </c>
    </row>
    <row r="20" spans="2:45" ht="34.5" customHeight="1">
      <c r="B20" s="54"/>
      <c r="C20" s="287">
        <f>SUM(C7:C19)</f>
        <v>2149</v>
      </c>
      <c r="D20" s="287">
        <f>SUM(D7:D19)</f>
        <v>2264</v>
      </c>
      <c r="E20" s="412">
        <f>D20/C20-1</f>
        <v>5.3513261982317317E-2</v>
      </c>
      <c r="F20" s="287">
        <f t="shared" ref="F20:I20" si="13">SUM(F7:F19)</f>
        <v>1836</v>
      </c>
      <c r="G20" s="287">
        <f>SUM(G7:G19)</f>
        <v>2058</v>
      </c>
      <c r="H20" s="399">
        <f t="shared" si="1"/>
        <v>0.12091503267973858</v>
      </c>
      <c r="I20" s="287">
        <f t="shared" si="13"/>
        <v>1964</v>
      </c>
      <c r="J20" s="287">
        <f>SUM(J7:J19)</f>
        <v>1973</v>
      </c>
      <c r="K20" s="399">
        <f t="shared" si="2"/>
        <v>4.5824847250508505E-3</v>
      </c>
      <c r="L20" s="287">
        <f>SUM(L7:L19)</f>
        <v>1662</v>
      </c>
      <c r="M20" s="287"/>
      <c r="N20" s="400">
        <f>M20/L20-1</f>
        <v>-1</v>
      </c>
      <c r="O20" s="287">
        <f>SUM(O7:O19)</f>
        <v>1853</v>
      </c>
      <c r="P20" s="287"/>
      <c r="Q20" s="400">
        <f t="shared" si="4"/>
        <v>-1</v>
      </c>
      <c r="R20" s="290">
        <f>SUM(R7:R19)</f>
        <v>2114</v>
      </c>
      <c r="S20" s="290"/>
      <c r="T20" s="400">
        <f t="shared" si="5"/>
        <v>-1</v>
      </c>
      <c r="U20" s="114">
        <f>SUM(U7:U19)</f>
        <v>2036</v>
      </c>
      <c r="V20" s="114"/>
      <c r="W20" s="400">
        <f t="shared" si="6"/>
        <v>-1</v>
      </c>
      <c r="X20" s="114">
        <f>SUM(X7:X19)+69</f>
        <v>2017</v>
      </c>
      <c r="Y20" s="114"/>
      <c r="Z20" s="400">
        <f t="shared" si="7"/>
        <v>-1</v>
      </c>
      <c r="AA20" s="355">
        <f>SUM(AA7:AA19)</f>
        <v>1988</v>
      </c>
      <c r="AB20" s="355"/>
      <c r="AC20" s="400">
        <f t="shared" si="8"/>
        <v>-1</v>
      </c>
      <c r="AD20" s="114">
        <f>SUM(AD7:AD19)</f>
        <v>2017</v>
      </c>
      <c r="AE20" s="114"/>
      <c r="AF20" s="400">
        <f t="shared" si="9"/>
        <v>-1</v>
      </c>
      <c r="AG20" s="370">
        <f>SUM(AG7:AG19)</f>
        <v>2223</v>
      </c>
      <c r="AH20" s="370"/>
      <c r="AI20" s="400">
        <f t="shared" si="10"/>
        <v>-1</v>
      </c>
      <c r="AJ20" s="290">
        <f>SUM(AJ7+AJ9+AJ11+AJ13+AJ15+AJ17+AJ19)</f>
        <v>2879</v>
      </c>
      <c r="AK20" s="290"/>
      <c r="AL20" s="400">
        <f t="shared" si="11"/>
        <v>-1</v>
      </c>
      <c r="AM20" s="55">
        <f>SUM(C20+F20+I20+L20+O20+R20+U20+X20+AA20+AD20+AG20+AJ20)</f>
        <v>24738</v>
      </c>
      <c r="AN20" s="402">
        <f>D20+G20+J20+M20+P20+S20+V20+Y20+AB20+AE20+AH20+AK20</f>
        <v>6295</v>
      </c>
    </row>
    <row r="21" spans="2:45"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AS21" s="31">
        <f>AS13+2744</f>
        <v>27413</v>
      </c>
    </row>
    <row r="22" spans="2:45">
      <c r="B22" s="56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2:45">
      <c r="B23" s="54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2:45">
      <c r="B24" s="56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2:45">
      <c r="B25" s="5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2:45">
      <c r="B26" s="56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2:4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2:45">
      <c r="C28" s="32"/>
      <c r="D28" s="32"/>
      <c r="E28" s="32"/>
      <c r="F28" s="32"/>
      <c r="G28" s="32"/>
      <c r="H28" s="32"/>
      <c r="I28" s="32"/>
      <c r="J28" s="32"/>
    </row>
    <row r="29" spans="2:45">
      <c r="C29" s="32"/>
      <c r="D29" s="32"/>
      <c r="E29" s="32"/>
      <c r="F29" s="32"/>
      <c r="G29" s="32"/>
      <c r="H29" s="32"/>
      <c r="I29" s="32"/>
      <c r="J29" s="32"/>
    </row>
    <row r="30" spans="2:45">
      <c r="C30" s="32"/>
      <c r="D30" s="32"/>
      <c r="E30" s="32"/>
      <c r="F30" s="32"/>
      <c r="G30" s="32"/>
      <c r="H30" s="32"/>
      <c r="I30" s="32"/>
      <c r="J30" s="32"/>
      <c r="AD30" s="112"/>
      <c r="AE30" s="112"/>
    </row>
    <row r="31" spans="2:45">
      <c r="C31" s="32"/>
      <c r="D31" s="32"/>
      <c r="E31" s="32"/>
      <c r="F31" s="32"/>
      <c r="G31" s="32"/>
      <c r="H31" s="32"/>
      <c r="I31" s="32"/>
      <c r="J31" s="32"/>
      <c r="AD31" s="113"/>
      <c r="AE31" s="113"/>
    </row>
    <row r="32" spans="2:45">
      <c r="C32" s="32"/>
      <c r="D32" s="32"/>
      <c r="E32" s="32"/>
      <c r="F32" s="32"/>
      <c r="G32" s="32"/>
      <c r="H32" s="32"/>
      <c r="I32" s="32"/>
      <c r="J32" s="32"/>
      <c r="AD32" s="112"/>
      <c r="AE32" s="112"/>
    </row>
    <row r="33" spans="3:31">
      <c r="C33" s="32"/>
      <c r="D33" s="32"/>
      <c r="E33" s="32"/>
      <c r="F33" s="32"/>
      <c r="G33" s="32"/>
      <c r="H33" s="32"/>
      <c r="I33" s="32"/>
      <c r="J33" s="32"/>
      <c r="AD33" s="113"/>
      <c r="AE33" s="113"/>
    </row>
    <row r="34" spans="3:31">
      <c r="C34" s="32"/>
      <c r="D34" s="32"/>
      <c r="E34" s="32"/>
      <c r="F34" s="32"/>
      <c r="G34" s="32"/>
      <c r="H34" s="32"/>
      <c r="I34" s="32"/>
      <c r="J34" s="32"/>
      <c r="AD34" s="112"/>
      <c r="AE34" s="112"/>
    </row>
    <row r="35" spans="3:31">
      <c r="C35" s="32"/>
      <c r="D35" s="32"/>
      <c r="E35" s="32"/>
      <c r="F35" s="32"/>
      <c r="G35" s="32"/>
      <c r="H35" s="32"/>
      <c r="I35" s="32"/>
      <c r="J35" s="32"/>
      <c r="AD35" s="113"/>
      <c r="AE35" s="113"/>
    </row>
    <row r="36" spans="3:31">
      <c r="C36" s="32"/>
      <c r="D36" s="32"/>
      <c r="E36" s="32"/>
      <c r="F36" s="32"/>
      <c r="G36" s="32"/>
      <c r="H36" s="32"/>
      <c r="I36" s="32"/>
      <c r="J36" s="32"/>
      <c r="AD36" s="112"/>
      <c r="AE36" s="112"/>
    </row>
    <row r="37" spans="3:31">
      <c r="I37" s="32"/>
      <c r="J37" s="32"/>
      <c r="AD37" s="113"/>
      <c r="AE37" s="113"/>
    </row>
    <row r="38" spans="3:31">
      <c r="AD38" s="112"/>
      <c r="AE38" s="112"/>
    </row>
    <row r="39" spans="3:31">
      <c r="AD39" s="113"/>
      <c r="AE39" s="113"/>
    </row>
    <row r="40" spans="3:31">
      <c r="AD40" s="112"/>
      <c r="AE40" s="112"/>
    </row>
    <row r="41" spans="3:31">
      <c r="AD41" s="113"/>
      <c r="AE41" s="113"/>
    </row>
    <row r="42" spans="3:31">
      <c r="AD42" s="112"/>
      <c r="AE42" s="112"/>
    </row>
  </sheetData>
  <mergeCells count="1">
    <mergeCell ref="B4:B5"/>
  </mergeCells>
  <pageMargins left="0.7" right="0.7" top="0.75" bottom="0.75" header="0.3" footer="0.3"/>
  <pageSetup orientation="portrait" r:id="rId1"/>
  <ignoredErrors>
    <ignoredError sqref="E20 H20 K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138"/>
  <sheetViews>
    <sheetView showGridLines="0" zoomScale="90" zoomScaleNormal="90" zoomScaleSheetLayoutView="90" workbookViewId="0">
      <pane xSplit="1" topLeftCell="W1" activePane="topRight" state="frozen"/>
      <selection pane="topRight" activeCell="X10" sqref="X10"/>
    </sheetView>
  </sheetViews>
  <sheetFormatPr baseColWidth="10" defaultRowHeight="18.75" customHeight="1"/>
  <cols>
    <col min="1" max="1" width="16.85546875" style="497" customWidth="1"/>
    <col min="2" max="2" width="1.28515625" style="497" customWidth="1"/>
    <col min="3" max="3" width="8.42578125" style="497" customWidth="1"/>
    <col min="4" max="4" width="8.140625" style="497" customWidth="1"/>
    <col min="5" max="5" width="8.85546875" style="497" customWidth="1"/>
    <col min="6" max="6" width="9" style="498" customWidth="1"/>
    <col min="7" max="7" width="9.42578125" style="498" customWidth="1"/>
    <col min="8" max="8" width="9.140625" style="497" customWidth="1"/>
    <col min="9" max="9" width="9.5703125" style="497" customWidth="1"/>
    <col min="10" max="10" width="10.5703125" style="497" customWidth="1"/>
    <col min="11" max="11" width="9.42578125" style="497" customWidth="1"/>
    <col min="12" max="12" width="11.5703125" style="497" customWidth="1"/>
    <col min="13" max="13" width="10.5703125" style="497" customWidth="1"/>
    <col min="14" max="14" width="8.28515625" style="497" customWidth="1"/>
    <col min="15" max="15" width="13.42578125" style="497" customWidth="1"/>
    <col min="16" max="16" width="13.5703125" style="497" customWidth="1"/>
    <col min="17" max="17" width="13" style="497" customWidth="1"/>
    <col min="18" max="18" width="10.7109375" style="497" customWidth="1"/>
    <col min="19" max="19" width="10" style="497" customWidth="1"/>
    <col min="20" max="20" width="10.42578125" style="497" customWidth="1"/>
    <col min="21" max="21" width="9.140625" style="497" customWidth="1"/>
    <col min="22" max="22" width="14.140625" style="497" customWidth="1"/>
    <col min="23" max="23" width="14" style="497" customWidth="1"/>
    <col min="24" max="24" width="13.42578125" style="498" customWidth="1"/>
    <col min="25" max="25" width="10.42578125" style="497" customWidth="1"/>
    <col min="26" max="26" width="9.85546875" style="497" customWidth="1"/>
    <col min="27" max="27" width="11" style="498" customWidth="1"/>
    <col min="28" max="28" width="8" style="497" customWidth="1"/>
    <col min="29" max="29" width="8.5703125" style="497" customWidth="1"/>
    <col min="30" max="30" width="8.42578125" style="497" customWidth="1"/>
    <col min="31" max="31" width="8.28515625" style="497" customWidth="1"/>
    <col min="32" max="32" width="12.140625" style="497" customWidth="1"/>
    <col min="33" max="33" width="11" style="497" customWidth="1"/>
    <col min="34" max="34" width="10.85546875" style="497" customWidth="1"/>
    <col min="35" max="35" width="10.140625" style="497" customWidth="1"/>
    <col min="36" max="36" width="9" style="497" customWidth="1"/>
    <col min="37" max="37" width="8.7109375" style="497" customWidth="1"/>
    <col min="38" max="38" width="11.85546875" style="497" customWidth="1"/>
    <col min="39" max="40" width="13.7109375" style="500" customWidth="1"/>
    <col min="41" max="41" width="13" style="497" customWidth="1"/>
    <col min="42" max="44" width="11.42578125" style="499"/>
    <col min="45" max="47" width="0" style="499" hidden="1" customWidth="1"/>
    <col min="48" max="49" width="11.42578125" style="499"/>
    <col min="50" max="52" width="0" style="499" hidden="1" customWidth="1"/>
    <col min="53" max="82" width="11.42578125" style="499"/>
    <col min="83" max="16384" width="11.42578125" style="497"/>
  </cols>
  <sheetData>
    <row r="2" spans="1:87" ht="32.25" customHeight="1">
      <c r="L2" s="840" t="s">
        <v>1070</v>
      </c>
      <c r="M2" s="840"/>
      <c r="N2" s="840"/>
      <c r="O2" s="840"/>
      <c r="P2" s="840"/>
      <c r="Q2" s="840"/>
      <c r="R2" s="840"/>
      <c r="S2" s="840"/>
      <c r="T2" s="840"/>
      <c r="U2" s="840"/>
      <c r="V2" s="840"/>
      <c r="W2" s="840"/>
      <c r="X2" s="840"/>
      <c r="Y2" s="840"/>
      <c r="Z2" s="840"/>
      <c r="AA2" s="840"/>
      <c r="AB2" s="840"/>
      <c r="AC2" s="840"/>
      <c r="AD2" s="840"/>
      <c r="AE2" s="840"/>
      <c r="AF2" s="840"/>
      <c r="AG2" s="840"/>
      <c r="AH2" s="840"/>
      <c r="AI2" s="840"/>
      <c r="AJ2" s="840"/>
      <c r="AK2" s="840"/>
      <c r="AL2" s="840"/>
      <c r="AM2" s="840"/>
      <c r="AN2" s="840"/>
    </row>
    <row r="3" spans="1:87" ht="15" customHeight="1"/>
    <row r="4" spans="1:87" ht="26.25" customHeight="1">
      <c r="A4" s="501" t="s">
        <v>141</v>
      </c>
      <c r="B4" s="502"/>
      <c r="C4" s="503">
        <v>43101</v>
      </c>
      <c r="D4" s="503">
        <v>43466</v>
      </c>
      <c r="E4" s="504" t="s">
        <v>209</v>
      </c>
      <c r="F4" s="505">
        <v>43132</v>
      </c>
      <c r="G4" s="505">
        <v>43497</v>
      </c>
      <c r="H4" s="504" t="s">
        <v>209</v>
      </c>
      <c r="I4" s="505">
        <v>43160</v>
      </c>
      <c r="J4" s="505">
        <v>43525</v>
      </c>
      <c r="K4" s="504" t="s">
        <v>209</v>
      </c>
      <c r="L4" s="505">
        <v>43191</v>
      </c>
      <c r="M4" s="505">
        <v>43556</v>
      </c>
      <c r="N4" s="504" t="s">
        <v>209</v>
      </c>
      <c r="O4" s="505">
        <v>43221</v>
      </c>
      <c r="P4" s="505">
        <v>43586</v>
      </c>
      <c r="Q4" s="504" t="s">
        <v>209</v>
      </c>
      <c r="R4" s="505">
        <v>43252</v>
      </c>
      <c r="S4" s="505">
        <v>43617</v>
      </c>
      <c r="T4" s="504" t="s">
        <v>209</v>
      </c>
      <c r="U4" s="505">
        <v>43282</v>
      </c>
      <c r="V4" s="505">
        <v>43647</v>
      </c>
      <c r="W4" s="504" t="s">
        <v>762</v>
      </c>
      <c r="X4" s="505">
        <v>43313</v>
      </c>
      <c r="Y4" s="505">
        <v>43678</v>
      </c>
      <c r="Z4" s="504" t="s">
        <v>209</v>
      </c>
      <c r="AA4" s="505">
        <v>43344</v>
      </c>
      <c r="AB4" s="505">
        <v>43709</v>
      </c>
      <c r="AC4" s="504" t="s">
        <v>209</v>
      </c>
      <c r="AD4" s="505">
        <v>43374</v>
      </c>
      <c r="AE4" s="505">
        <v>43739</v>
      </c>
      <c r="AF4" s="504" t="s">
        <v>209</v>
      </c>
      <c r="AG4" s="505">
        <v>43405</v>
      </c>
      <c r="AH4" s="505">
        <v>43770</v>
      </c>
      <c r="AI4" s="504" t="s">
        <v>209</v>
      </c>
      <c r="AJ4" s="505">
        <v>43435</v>
      </c>
      <c r="AK4" s="505">
        <v>43800</v>
      </c>
      <c r="AL4" s="506" t="s">
        <v>209</v>
      </c>
      <c r="AM4" s="503" t="s">
        <v>1198</v>
      </c>
      <c r="AN4" s="503" t="s">
        <v>1208</v>
      </c>
      <c r="AO4" s="504" t="s">
        <v>761</v>
      </c>
      <c r="AS4" s="507"/>
      <c r="AT4" s="507"/>
      <c r="AU4" s="507"/>
    </row>
    <row r="5" spans="1:87" s="522" customFormat="1" ht="18.75" customHeight="1">
      <c r="A5" s="508" t="s">
        <v>88</v>
      </c>
      <c r="B5" s="508"/>
      <c r="C5" s="509"/>
      <c r="D5" s="509">
        <v>84</v>
      </c>
      <c r="E5" s="510" t="e">
        <f>D5/C5-1</f>
        <v>#DIV/0!</v>
      </c>
      <c r="F5" s="511"/>
      <c r="G5" s="511">
        <v>52</v>
      </c>
      <c r="H5" s="512" t="e">
        <f>G5/F5-1</f>
        <v>#DIV/0!</v>
      </c>
      <c r="I5" s="513"/>
      <c r="J5" s="513">
        <v>96</v>
      </c>
      <c r="K5" s="514" t="e">
        <f>J5/I5-1</f>
        <v>#DIV/0!</v>
      </c>
      <c r="L5" s="515"/>
      <c r="M5" s="513">
        <v>65</v>
      </c>
      <c r="N5" s="517" t="e">
        <f>M5/L5-1</f>
        <v>#DIV/0!</v>
      </c>
      <c r="O5" s="515"/>
      <c r="P5" s="516">
        <v>82</v>
      </c>
      <c r="Q5" s="518" t="e">
        <f>P5/O5-1</f>
        <v>#DIV/0!</v>
      </c>
      <c r="R5" s="515"/>
      <c r="S5" s="513">
        <v>66</v>
      </c>
      <c r="T5" s="518" t="e">
        <f>S5/R5-1</f>
        <v>#DIV/0!</v>
      </c>
      <c r="U5" s="515"/>
      <c r="V5" s="511">
        <v>74</v>
      </c>
      <c r="W5" s="519" t="e">
        <f>V5/U5-1</f>
        <v>#DIV/0!</v>
      </c>
      <c r="X5" s="515"/>
      <c r="Y5" s="513">
        <v>75</v>
      </c>
      <c r="Z5" s="514" t="e">
        <f>Y5/X5-1</f>
        <v>#DIV/0!</v>
      </c>
      <c r="AA5" s="515"/>
      <c r="AB5" s="511">
        <v>49</v>
      </c>
      <c r="AC5" s="514" t="e">
        <f>AB5/AA5-1</f>
        <v>#DIV/0!</v>
      </c>
      <c r="AD5" s="513"/>
      <c r="AE5" s="513">
        <v>70</v>
      </c>
      <c r="AF5" s="514" t="e">
        <f>AE5/AD5-1</f>
        <v>#DIV/0!</v>
      </c>
      <c r="AG5" s="511"/>
      <c r="AH5" s="511">
        <v>50</v>
      </c>
      <c r="AI5" s="514" t="e">
        <f>AH5/AG5-1</f>
        <v>#DIV/0!</v>
      </c>
      <c r="AJ5" s="511"/>
      <c r="AK5" s="511">
        <v>88</v>
      </c>
      <c r="AL5" s="517" t="e">
        <f>AK5/AJ5-1</f>
        <v>#DIV/0!</v>
      </c>
      <c r="AM5" s="520">
        <f>C5+F5+I5+L5+O5+R5+U5+X5+AA5+AD5+AG5+AJ5</f>
        <v>0</v>
      </c>
      <c r="AN5" s="520">
        <f>D5+G5+J5+M5+P5+S5+V5+Y5+AB5+AE5+AH5+AK5</f>
        <v>851</v>
      </c>
      <c r="AO5" s="517" t="e">
        <f>AN5/AM5-1</f>
        <v>#DIV/0!</v>
      </c>
      <c r="AP5" s="499"/>
      <c r="AQ5" s="499"/>
      <c r="AR5" s="499"/>
      <c r="AS5" s="507" t="s">
        <v>86</v>
      </c>
      <c r="AT5" s="521">
        <f>SUM(AJ5:AJ29)</f>
        <v>0</v>
      </c>
      <c r="AU5" s="507"/>
      <c r="AV5" s="499"/>
      <c r="AW5" s="499"/>
      <c r="AX5" s="499"/>
      <c r="AY5" s="499"/>
      <c r="AZ5" s="499"/>
      <c r="BA5" s="499"/>
      <c r="BB5" s="499"/>
      <c r="BC5" s="499"/>
      <c r="BD5" s="499"/>
      <c r="BE5" s="499"/>
      <c r="BF5" s="499"/>
      <c r="BG5" s="499"/>
      <c r="BH5" s="499"/>
      <c r="BI5" s="499"/>
      <c r="BJ5" s="499"/>
      <c r="BK5" s="499"/>
      <c r="BL5" s="499"/>
      <c r="BM5" s="499"/>
      <c r="BN5" s="499"/>
      <c r="BO5" s="499"/>
      <c r="BP5" s="499"/>
      <c r="BQ5" s="499"/>
      <c r="BR5" s="499"/>
      <c r="BS5" s="499"/>
      <c r="BT5" s="499"/>
      <c r="BU5" s="499"/>
      <c r="BV5" s="499"/>
      <c r="BW5" s="499"/>
      <c r="BX5" s="499"/>
      <c r="BY5" s="499"/>
      <c r="BZ5" s="499"/>
      <c r="CA5" s="499"/>
      <c r="CB5" s="499"/>
      <c r="CC5" s="499"/>
      <c r="CD5" s="499"/>
      <c r="CE5" s="497"/>
      <c r="CF5" s="497"/>
      <c r="CG5" s="497"/>
      <c r="CH5" s="497"/>
      <c r="CI5" s="497"/>
    </row>
    <row r="6" spans="1:87" ht="18.75" customHeight="1">
      <c r="A6" s="523" t="s">
        <v>89</v>
      </c>
      <c r="B6" s="524"/>
      <c r="C6" s="525"/>
      <c r="D6" s="525">
        <v>9</v>
      </c>
      <c r="E6" s="526" t="e">
        <f t="shared" ref="E6:E29" si="0">D6/C6-1</f>
        <v>#DIV/0!</v>
      </c>
      <c r="F6" s="527"/>
      <c r="G6" s="527">
        <v>12</v>
      </c>
      <c r="H6" s="526" t="e">
        <f t="shared" ref="H6:H29" si="1">G6/F6-1</f>
        <v>#DIV/0!</v>
      </c>
      <c r="I6" s="528"/>
      <c r="J6" s="528">
        <v>7</v>
      </c>
      <c r="K6" s="529" t="e">
        <f t="shared" ref="K6:K29" si="2">J6/I6-1</f>
        <v>#DIV/0!</v>
      </c>
      <c r="L6" s="530"/>
      <c r="M6" s="528">
        <v>16</v>
      </c>
      <c r="N6" s="531" t="e">
        <f t="shared" ref="N6:N29" si="3">M6/L6-1</f>
        <v>#DIV/0!</v>
      </c>
      <c r="O6" s="530"/>
      <c r="P6" s="532">
        <v>21</v>
      </c>
      <c r="Q6" s="531" t="e">
        <f t="shared" ref="Q6:Q29" si="4">P6/O6-1</f>
        <v>#DIV/0!</v>
      </c>
      <c r="R6" s="530"/>
      <c r="S6" s="528">
        <v>15</v>
      </c>
      <c r="T6" s="534" t="e">
        <f t="shared" ref="T6:T29" si="5">S6/R6-1</f>
        <v>#DIV/0!</v>
      </c>
      <c r="U6" s="530"/>
      <c r="V6" s="527">
        <v>17</v>
      </c>
      <c r="W6" s="533" t="e">
        <f t="shared" ref="W6:W29" si="6">V6/U6-1</f>
        <v>#DIV/0!</v>
      </c>
      <c r="X6" s="530"/>
      <c r="Y6" s="528">
        <v>12</v>
      </c>
      <c r="Z6" s="531" t="e">
        <f t="shared" ref="Z6:Z29" si="7">Y6/X6-1</f>
        <v>#DIV/0!</v>
      </c>
      <c r="AA6" s="530"/>
      <c r="AB6" s="527">
        <v>8</v>
      </c>
      <c r="AC6" s="531" t="e">
        <f t="shared" ref="AC6:AC29" si="8">AB6/AA6-1</f>
        <v>#DIV/0!</v>
      </c>
      <c r="AD6" s="528"/>
      <c r="AE6" s="528">
        <v>7</v>
      </c>
      <c r="AF6" s="531" t="e">
        <f t="shared" ref="AF6:AF29" si="9">AE6/AD6-1</f>
        <v>#DIV/0!</v>
      </c>
      <c r="AG6" s="527"/>
      <c r="AH6" s="527">
        <v>12</v>
      </c>
      <c r="AI6" s="531" t="e">
        <f t="shared" ref="AI6:AI29" si="10">AH6/AG6-1</f>
        <v>#DIV/0!</v>
      </c>
      <c r="AJ6" s="527"/>
      <c r="AK6" s="527">
        <v>27</v>
      </c>
      <c r="AL6" s="529" t="e">
        <f t="shared" ref="AL6:AL29" si="11">AK6/AJ6-1</f>
        <v>#DIV/0!</v>
      </c>
      <c r="AM6" s="535">
        <f t="shared" ref="AM6:AN29" si="12">C6+F6+I6+L6+O6+R6+U6+X6+AA6+AD6+AG6+AJ6</f>
        <v>0</v>
      </c>
      <c r="AN6" s="535">
        <f t="shared" si="12"/>
        <v>163</v>
      </c>
      <c r="AO6" s="531" t="e">
        <f t="shared" ref="AO6:AO29" si="13">AN6/AM6-1</f>
        <v>#DIV/0!</v>
      </c>
      <c r="AS6" s="507" t="s">
        <v>824</v>
      </c>
      <c r="AT6" s="507">
        <v>49</v>
      </c>
      <c r="AU6" s="507"/>
      <c r="AX6" s="499">
        <f>2744-57</f>
        <v>2687</v>
      </c>
    </row>
    <row r="7" spans="1:87" s="522" customFormat="1" ht="18.75" customHeight="1">
      <c r="A7" s="508" t="s">
        <v>90</v>
      </c>
      <c r="B7" s="508"/>
      <c r="C7" s="509"/>
      <c r="D7" s="509">
        <v>117</v>
      </c>
      <c r="E7" s="510" t="e">
        <f t="shared" si="0"/>
        <v>#DIV/0!</v>
      </c>
      <c r="F7" s="511"/>
      <c r="G7" s="511">
        <v>73</v>
      </c>
      <c r="H7" s="512" t="e">
        <f t="shared" si="1"/>
        <v>#DIV/0!</v>
      </c>
      <c r="I7" s="513"/>
      <c r="J7" s="513">
        <v>99</v>
      </c>
      <c r="K7" s="700" t="e">
        <f t="shared" si="2"/>
        <v>#DIV/0!</v>
      </c>
      <c r="L7" s="515"/>
      <c r="M7" s="513">
        <v>86</v>
      </c>
      <c r="N7" s="514" t="e">
        <f t="shared" si="3"/>
        <v>#DIV/0!</v>
      </c>
      <c r="O7" s="515"/>
      <c r="P7" s="516">
        <v>87</v>
      </c>
      <c r="Q7" s="518" t="e">
        <f t="shared" si="4"/>
        <v>#DIV/0!</v>
      </c>
      <c r="R7" s="515"/>
      <c r="S7" s="513">
        <v>88</v>
      </c>
      <c r="T7" s="518" t="e">
        <f t="shared" si="5"/>
        <v>#DIV/0!</v>
      </c>
      <c r="U7" s="515"/>
      <c r="V7" s="511">
        <v>92</v>
      </c>
      <c r="W7" s="518" t="e">
        <f t="shared" si="6"/>
        <v>#DIV/0!</v>
      </c>
      <c r="X7" s="515"/>
      <c r="Y7" s="513">
        <v>108</v>
      </c>
      <c r="Z7" s="517" t="e">
        <f t="shared" si="7"/>
        <v>#DIV/0!</v>
      </c>
      <c r="AA7" s="515"/>
      <c r="AB7" s="511">
        <v>35</v>
      </c>
      <c r="AC7" s="514" t="e">
        <f t="shared" si="8"/>
        <v>#DIV/0!</v>
      </c>
      <c r="AD7" s="513"/>
      <c r="AE7" s="513">
        <v>34</v>
      </c>
      <c r="AF7" s="514" t="e">
        <f t="shared" si="9"/>
        <v>#DIV/0!</v>
      </c>
      <c r="AG7" s="511"/>
      <c r="AH7" s="511">
        <v>37</v>
      </c>
      <c r="AI7" s="517" t="e">
        <f t="shared" si="10"/>
        <v>#DIV/0!</v>
      </c>
      <c r="AJ7" s="511"/>
      <c r="AK7" s="511">
        <v>101</v>
      </c>
      <c r="AL7" s="517" t="e">
        <f t="shared" si="11"/>
        <v>#DIV/0!</v>
      </c>
      <c r="AM7" s="520">
        <f t="shared" si="12"/>
        <v>0</v>
      </c>
      <c r="AN7" s="520">
        <f t="shared" si="12"/>
        <v>957</v>
      </c>
      <c r="AO7" s="517" t="e">
        <f t="shared" si="13"/>
        <v>#DIV/0!</v>
      </c>
      <c r="AP7" s="499"/>
      <c r="AQ7" s="499"/>
      <c r="AR7" s="499"/>
      <c r="AS7" s="507" t="s">
        <v>96</v>
      </c>
      <c r="AT7" s="507">
        <v>8</v>
      </c>
      <c r="AU7" s="507"/>
      <c r="AV7" s="499"/>
      <c r="AW7" s="499"/>
      <c r="AX7" s="499"/>
      <c r="AY7" s="499"/>
      <c r="AZ7" s="499"/>
      <c r="BA7" s="499"/>
      <c r="BB7" s="499"/>
      <c r="BC7" s="499"/>
      <c r="BD7" s="499"/>
      <c r="BE7" s="499"/>
      <c r="BF7" s="499"/>
      <c r="BG7" s="499"/>
      <c r="BH7" s="499"/>
      <c r="BI7" s="499"/>
      <c r="BJ7" s="499"/>
      <c r="BK7" s="499"/>
      <c r="BL7" s="499"/>
      <c r="BM7" s="499"/>
      <c r="BN7" s="499"/>
      <c r="BO7" s="499"/>
      <c r="BP7" s="499"/>
      <c r="BQ7" s="499"/>
      <c r="BR7" s="499"/>
      <c r="BS7" s="499"/>
      <c r="BT7" s="499"/>
      <c r="BU7" s="499"/>
      <c r="BV7" s="499"/>
      <c r="BW7" s="499"/>
      <c r="BX7" s="499"/>
      <c r="BY7" s="499"/>
      <c r="BZ7" s="499"/>
      <c r="CA7" s="499"/>
      <c r="CB7" s="499"/>
      <c r="CC7" s="499"/>
      <c r="CD7" s="499"/>
      <c r="CE7" s="497"/>
      <c r="CF7" s="497"/>
      <c r="CG7" s="497"/>
      <c r="CH7" s="497"/>
      <c r="CI7" s="497"/>
    </row>
    <row r="8" spans="1:87" ht="18.75" customHeight="1">
      <c r="A8" s="523" t="s">
        <v>132</v>
      </c>
      <c r="B8" s="536"/>
      <c r="C8" s="537"/>
      <c r="D8" s="537">
        <v>314</v>
      </c>
      <c r="E8" s="526" t="e">
        <f t="shared" si="0"/>
        <v>#DIV/0!</v>
      </c>
      <c r="F8" s="527"/>
      <c r="G8" s="527">
        <v>258</v>
      </c>
      <c r="H8" s="538" t="e">
        <f t="shared" si="1"/>
        <v>#DIV/0!</v>
      </c>
      <c r="I8" s="539"/>
      <c r="J8" s="539">
        <v>350</v>
      </c>
      <c r="K8" s="529" t="e">
        <f t="shared" si="2"/>
        <v>#DIV/0!</v>
      </c>
      <c r="L8" s="530"/>
      <c r="M8" s="539">
        <v>281</v>
      </c>
      <c r="N8" s="529" t="e">
        <f t="shared" si="3"/>
        <v>#DIV/0!</v>
      </c>
      <c r="O8" s="530"/>
      <c r="P8" s="540">
        <v>372</v>
      </c>
      <c r="Q8" s="534" t="e">
        <f t="shared" si="4"/>
        <v>#DIV/0!</v>
      </c>
      <c r="R8" s="530"/>
      <c r="S8" s="539">
        <v>309</v>
      </c>
      <c r="T8" s="531" t="e">
        <f t="shared" si="5"/>
        <v>#DIV/0!</v>
      </c>
      <c r="U8" s="530"/>
      <c r="V8" s="527">
        <v>323</v>
      </c>
      <c r="W8" s="534" t="e">
        <f t="shared" si="6"/>
        <v>#DIV/0!</v>
      </c>
      <c r="X8" s="530"/>
      <c r="Y8" s="528">
        <v>202</v>
      </c>
      <c r="Z8" s="529" t="e">
        <f t="shared" si="7"/>
        <v>#DIV/0!</v>
      </c>
      <c r="AA8" s="530"/>
      <c r="AB8" s="527">
        <v>278</v>
      </c>
      <c r="AC8" s="531" t="e">
        <f t="shared" si="8"/>
        <v>#DIV/0!</v>
      </c>
      <c r="AD8" s="528"/>
      <c r="AE8" s="528">
        <v>316</v>
      </c>
      <c r="AF8" s="531" t="e">
        <f t="shared" si="9"/>
        <v>#DIV/0!</v>
      </c>
      <c r="AG8" s="527"/>
      <c r="AH8" s="527">
        <v>467</v>
      </c>
      <c r="AI8" s="529" t="e">
        <f t="shared" si="10"/>
        <v>#DIV/0!</v>
      </c>
      <c r="AJ8" s="541"/>
      <c r="AK8" s="541">
        <v>444</v>
      </c>
      <c r="AL8" s="529" t="e">
        <f t="shared" si="11"/>
        <v>#DIV/0!</v>
      </c>
      <c r="AM8" s="535">
        <f t="shared" si="12"/>
        <v>0</v>
      </c>
      <c r="AN8" s="535">
        <f t="shared" si="12"/>
        <v>3914</v>
      </c>
      <c r="AO8" s="529" t="e">
        <f t="shared" si="13"/>
        <v>#DIV/0!</v>
      </c>
      <c r="AS8" s="542"/>
      <c r="AT8" s="543" t="s">
        <v>211</v>
      </c>
      <c r="AU8" s="543" t="s">
        <v>210</v>
      </c>
      <c r="AX8" s="544">
        <f>SUM(AM5:AM29)</f>
        <v>0</v>
      </c>
    </row>
    <row r="9" spans="1:87" s="522" customFormat="1" ht="18.75" customHeight="1">
      <c r="A9" s="508" t="s">
        <v>91</v>
      </c>
      <c r="B9" s="508"/>
      <c r="C9" s="509"/>
      <c r="D9" s="509">
        <v>120</v>
      </c>
      <c r="E9" s="510" t="e">
        <f t="shared" si="0"/>
        <v>#DIV/0!</v>
      </c>
      <c r="F9" s="511"/>
      <c r="G9" s="511">
        <v>114</v>
      </c>
      <c r="H9" s="512" t="e">
        <f t="shared" si="1"/>
        <v>#DIV/0!</v>
      </c>
      <c r="I9" s="513"/>
      <c r="J9" s="513">
        <v>145</v>
      </c>
      <c r="K9" s="517" t="e">
        <f t="shared" si="2"/>
        <v>#DIV/0!</v>
      </c>
      <c r="L9" s="515"/>
      <c r="M9" s="513">
        <v>122</v>
      </c>
      <c r="N9" s="514" t="e">
        <f t="shared" si="3"/>
        <v>#DIV/0!</v>
      </c>
      <c r="O9" s="515"/>
      <c r="P9" s="516">
        <v>132</v>
      </c>
      <c r="Q9" s="514" t="e">
        <f t="shared" si="4"/>
        <v>#DIV/0!</v>
      </c>
      <c r="R9" s="515"/>
      <c r="S9" s="513">
        <v>71</v>
      </c>
      <c r="T9" s="514" t="e">
        <f t="shared" si="5"/>
        <v>#DIV/0!</v>
      </c>
      <c r="U9" s="515"/>
      <c r="V9" s="511">
        <v>116</v>
      </c>
      <c r="W9" s="518" t="e">
        <f t="shared" si="6"/>
        <v>#DIV/0!</v>
      </c>
      <c r="X9" s="515"/>
      <c r="Y9" s="513">
        <v>125</v>
      </c>
      <c r="Z9" s="517" t="e">
        <f t="shared" si="7"/>
        <v>#DIV/0!</v>
      </c>
      <c r="AA9" s="515"/>
      <c r="AB9" s="511">
        <v>106</v>
      </c>
      <c r="AC9" s="514" t="e">
        <f t="shared" si="8"/>
        <v>#DIV/0!</v>
      </c>
      <c r="AD9" s="513"/>
      <c r="AE9" s="513">
        <v>108</v>
      </c>
      <c r="AF9" s="514" t="e">
        <f t="shared" si="9"/>
        <v>#DIV/0!</v>
      </c>
      <c r="AG9" s="511"/>
      <c r="AH9" s="511">
        <v>116</v>
      </c>
      <c r="AI9" s="514" t="e">
        <f t="shared" si="10"/>
        <v>#DIV/0!</v>
      </c>
      <c r="AJ9" s="511"/>
      <c r="AK9" s="511">
        <v>157</v>
      </c>
      <c r="AL9" s="517" t="e">
        <f t="shared" si="11"/>
        <v>#DIV/0!</v>
      </c>
      <c r="AM9" s="520">
        <f t="shared" si="12"/>
        <v>0</v>
      </c>
      <c r="AN9" s="520">
        <f t="shared" si="12"/>
        <v>1432</v>
      </c>
      <c r="AO9" s="517" t="e">
        <f t="shared" si="13"/>
        <v>#DIV/0!</v>
      </c>
      <c r="AP9" s="499"/>
      <c r="AQ9" s="499"/>
      <c r="AR9" s="499"/>
      <c r="AS9" s="542" t="s">
        <v>861</v>
      </c>
      <c r="AT9" s="542">
        <v>194</v>
      </c>
      <c r="AU9" s="542">
        <v>161</v>
      </c>
      <c r="AV9" s="499"/>
      <c r="AW9" s="499"/>
      <c r="AX9" s="499">
        <v>57</v>
      </c>
      <c r="AY9" s="499"/>
      <c r="AZ9" s="499"/>
      <c r="BA9" s="499"/>
      <c r="BB9" s="499"/>
      <c r="BC9" s="499"/>
      <c r="BD9" s="499"/>
      <c r="BE9" s="499"/>
      <c r="BF9" s="499"/>
      <c r="BG9" s="499"/>
      <c r="BH9" s="499"/>
      <c r="BI9" s="499"/>
      <c r="BJ9" s="499"/>
      <c r="BK9" s="499"/>
      <c r="BL9" s="499"/>
      <c r="BM9" s="499"/>
      <c r="BN9" s="499"/>
      <c r="BO9" s="499"/>
      <c r="BP9" s="499"/>
      <c r="BQ9" s="499"/>
      <c r="BR9" s="499"/>
      <c r="BS9" s="499"/>
      <c r="BT9" s="499"/>
      <c r="BU9" s="499"/>
      <c r="BV9" s="499"/>
      <c r="BW9" s="499"/>
      <c r="BX9" s="499"/>
      <c r="BY9" s="499"/>
      <c r="BZ9" s="499"/>
      <c r="CA9" s="499"/>
      <c r="CB9" s="499"/>
      <c r="CC9" s="499"/>
      <c r="CD9" s="499"/>
      <c r="CE9" s="497"/>
      <c r="CF9" s="497"/>
      <c r="CG9" s="497"/>
      <c r="CH9" s="497"/>
      <c r="CI9" s="497"/>
    </row>
    <row r="10" spans="1:87" ht="18.75" customHeight="1">
      <c r="A10" s="523" t="s">
        <v>93</v>
      </c>
      <c r="B10" s="536"/>
      <c r="C10" s="537"/>
      <c r="D10" s="537">
        <v>76</v>
      </c>
      <c r="E10" s="546" t="e">
        <f t="shared" si="0"/>
        <v>#DIV/0!</v>
      </c>
      <c r="F10" s="527"/>
      <c r="G10" s="527">
        <v>67</v>
      </c>
      <c r="H10" s="538" t="e">
        <f t="shared" si="1"/>
        <v>#DIV/0!</v>
      </c>
      <c r="I10" s="539"/>
      <c r="J10" s="539">
        <v>60</v>
      </c>
      <c r="K10" s="531" t="e">
        <f t="shared" si="2"/>
        <v>#DIV/0!</v>
      </c>
      <c r="L10" s="530"/>
      <c r="M10" s="539">
        <v>65</v>
      </c>
      <c r="N10" s="531" t="e">
        <f t="shared" si="3"/>
        <v>#DIV/0!</v>
      </c>
      <c r="O10" s="530"/>
      <c r="P10" s="540">
        <v>58</v>
      </c>
      <c r="Q10" s="531" t="e">
        <f t="shared" si="4"/>
        <v>#DIV/0!</v>
      </c>
      <c r="R10" s="530"/>
      <c r="S10" s="539">
        <v>58</v>
      </c>
      <c r="T10" s="534" t="e">
        <f t="shared" si="5"/>
        <v>#DIV/0!</v>
      </c>
      <c r="U10" s="530"/>
      <c r="V10" s="527">
        <v>64</v>
      </c>
      <c r="W10" s="534" t="e">
        <f t="shared" si="6"/>
        <v>#DIV/0!</v>
      </c>
      <c r="X10" s="530"/>
      <c r="Y10" s="528">
        <v>66</v>
      </c>
      <c r="Z10" s="531" t="e">
        <f t="shared" si="7"/>
        <v>#DIV/0!</v>
      </c>
      <c r="AA10" s="530"/>
      <c r="AB10" s="527">
        <v>58</v>
      </c>
      <c r="AC10" s="531" t="e">
        <f t="shared" si="8"/>
        <v>#DIV/0!</v>
      </c>
      <c r="AD10" s="528"/>
      <c r="AE10" s="634">
        <v>60</v>
      </c>
      <c r="AF10" s="531" t="e">
        <f t="shared" si="9"/>
        <v>#DIV/0!</v>
      </c>
      <c r="AG10" s="527"/>
      <c r="AH10" s="527">
        <v>0</v>
      </c>
      <c r="AI10" s="531" t="e">
        <f t="shared" si="10"/>
        <v>#DIV/0!</v>
      </c>
      <c r="AJ10" s="541"/>
      <c r="AK10" s="541">
        <v>73</v>
      </c>
      <c r="AL10" s="529" t="e">
        <f t="shared" si="11"/>
        <v>#DIV/0!</v>
      </c>
      <c r="AM10" s="535">
        <f t="shared" si="12"/>
        <v>0</v>
      </c>
      <c r="AN10" s="535">
        <f t="shared" si="12"/>
        <v>705</v>
      </c>
      <c r="AO10" s="529" t="e">
        <f t="shared" si="13"/>
        <v>#DIV/0!</v>
      </c>
      <c r="AS10" s="542" t="s">
        <v>862</v>
      </c>
      <c r="AT10" s="542">
        <v>115</v>
      </c>
      <c r="AU10" s="542">
        <v>111</v>
      </c>
      <c r="AX10" s="544">
        <f>AX8+AX9</f>
        <v>57</v>
      </c>
    </row>
    <row r="11" spans="1:87" s="522" customFormat="1" ht="18.75" customHeight="1">
      <c r="A11" s="508" t="s">
        <v>256</v>
      </c>
      <c r="B11" s="547"/>
      <c r="C11" s="509"/>
      <c r="D11" s="509">
        <v>17</v>
      </c>
      <c r="E11" s="512" t="e">
        <f t="shared" si="0"/>
        <v>#DIV/0!</v>
      </c>
      <c r="F11" s="511"/>
      <c r="G11" s="511">
        <v>14</v>
      </c>
      <c r="H11" s="512" t="e">
        <f t="shared" si="1"/>
        <v>#DIV/0!</v>
      </c>
      <c r="I11" s="513"/>
      <c r="J11" s="513">
        <v>12</v>
      </c>
      <c r="K11" s="517" t="e">
        <f t="shared" si="2"/>
        <v>#DIV/0!</v>
      </c>
      <c r="L11" s="515"/>
      <c r="M11" s="513">
        <v>12</v>
      </c>
      <c r="N11" s="514" t="e">
        <f t="shared" si="3"/>
        <v>#DIV/0!</v>
      </c>
      <c r="O11" s="515"/>
      <c r="P11" s="516">
        <v>14</v>
      </c>
      <c r="Q11" s="514" t="e">
        <f t="shared" si="4"/>
        <v>#DIV/0!</v>
      </c>
      <c r="R11" s="515"/>
      <c r="S11" s="513">
        <v>13</v>
      </c>
      <c r="T11" s="514" t="e">
        <f t="shared" si="5"/>
        <v>#DIV/0!</v>
      </c>
      <c r="U11" s="515"/>
      <c r="V11" s="511">
        <v>11</v>
      </c>
      <c r="W11" s="518" t="e">
        <f t="shared" si="6"/>
        <v>#DIV/0!</v>
      </c>
      <c r="X11" s="515"/>
      <c r="Y11" s="513">
        <v>10</v>
      </c>
      <c r="Z11" s="517" t="e">
        <f t="shared" si="7"/>
        <v>#DIV/0!</v>
      </c>
      <c r="AA11" s="515"/>
      <c r="AB11" s="511">
        <v>12</v>
      </c>
      <c r="AC11" s="514" t="e">
        <f t="shared" si="8"/>
        <v>#DIV/0!</v>
      </c>
      <c r="AD11" s="513"/>
      <c r="AE11" s="574">
        <v>17</v>
      </c>
      <c r="AF11" s="514" t="e">
        <f t="shared" si="9"/>
        <v>#DIV/0!</v>
      </c>
      <c r="AG11" s="511"/>
      <c r="AH11" s="511">
        <v>0</v>
      </c>
      <c r="AI11" s="517" t="e">
        <f t="shared" si="10"/>
        <v>#DIV/0!</v>
      </c>
      <c r="AJ11" s="511"/>
      <c r="AK11" s="511">
        <v>13</v>
      </c>
      <c r="AL11" s="517" t="e">
        <f t="shared" si="11"/>
        <v>#DIV/0!</v>
      </c>
      <c r="AM11" s="520">
        <f t="shared" si="12"/>
        <v>0</v>
      </c>
      <c r="AN11" s="520">
        <f t="shared" si="12"/>
        <v>145</v>
      </c>
      <c r="AO11" s="517" t="e">
        <f t="shared" si="13"/>
        <v>#DIV/0!</v>
      </c>
      <c r="AP11" s="499"/>
      <c r="AQ11" s="499"/>
      <c r="AR11" s="499"/>
      <c r="AS11" s="542" t="s">
        <v>138</v>
      </c>
      <c r="AT11" s="542">
        <v>28</v>
      </c>
      <c r="AU11" s="542">
        <v>29</v>
      </c>
      <c r="AV11" s="499"/>
      <c r="AW11" s="499"/>
      <c r="AX11" s="499"/>
      <c r="AY11" s="499"/>
      <c r="AZ11" s="499"/>
      <c r="BA11" s="499"/>
      <c r="BB11" s="499"/>
      <c r="BC11" s="499"/>
      <c r="BD11" s="499"/>
      <c r="BE11" s="499"/>
      <c r="BF11" s="499"/>
      <c r="BG11" s="499"/>
      <c r="BH11" s="499"/>
      <c r="BI11" s="499"/>
      <c r="BJ11" s="499"/>
      <c r="BK11" s="499"/>
      <c r="BL11" s="499"/>
      <c r="BM11" s="499"/>
      <c r="BN11" s="499"/>
      <c r="BO11" s="499"/>
      <c r="BP11" s="499"/>
      <c r="BQ11" s="499"/>
      <c r="BR11" s="499"/>
      <c r="BS11" s="499"/>
      <c r="BT11" s="499"/>
      <c r="BU11" s="499"/>
      <c r="BV11" s="499"/>
      <c r="BW11" s="499"/>
      <c r="BX11" s="499"/>
      <c r="BY11" s="499"/>
      <c r="BZ11" s="499"/>
      <c r="CA11" s="499"/>
      <c r="CB11" s="499"/>
      <c r="CC11" s="499"/>
      <c r="CD11" s="499"/>
      <c r="CE11" s="497"/>
      <c r="CF11" s="497"/>
      <c r="CG11" s="497"/>
      <c r="CH11" s="497"/>
      <c r="CI11" s="497"/>
    </row>
    <row r="12" spans="1:87" ht="18.75" customHeight="1">
      <c r="A12" s="523" t="s">
        <v>131</v>
      </c>
      <c r="B12" s="548"/>
      <c r="C12" s="537"/>
      <c r="D12" s="537">
        <v>333</v>
      </c>
      <c r="E12" s="538" t="e">
        <f t="shared" si="0"/>
        <v>#DIV/0!</v>
      </c>
      <c r="F12" s="527"/>
      <c r="G12" s="527">
        <v>236</v>
      </c>
      <c r="H12" s="526" t="e">
        <f t="shared" si="1"/>
        <v>#DIV/0!</v>
      </c>
      <c r="I12" s="539"/>
      <c r="J12" s="539">
        <v>345</v>
      </c>
      <c r="K12" s="529" t="e">
        <f t="shared" si="2"/>
        <v>#DIV/0!</v>
      </c>
      <c r="L12" s="530"/>
      <c r="M12" s="539">
        <v>250</v>
      </c>
      <c r="N12" s="529" t="e">
        <f t="shared" si="3"/>
        <v>#DIV/0!</v>
      </c>
      <c r="O12" s="530"/>
      <c r="P12" s="540">
        <v>222</v>
      </c>
      <c r="Q12" s="534" t="e">
        <f t="shared" si="4"/>
        <v>#DIV/0!</v>
      </c>
      <c r="R12" s="530"/>
      <c r="S12" s="539">
        <v>307</v>
      </c>
      <c r="T12" s="531" t="e">
        <f t="shared" si="5"/>
        <v>#DIV/0!</v>
      </c>
      <c r="U12" s="530"/>
      <c r="V12" s="527">
        <v>91</v>
      </c>
      <c r="W12" s="534" t="e">
        <f t="shared" si="6"/>
        <v>#DIV/0!</v>
      </c>
      <c r="X12" s="530"/>
      <c r="Y12" s="634">
        <v>204</v>
      </c>
      <c r="Z12" s="531" t="e">
        <f t="shared" si="7"/>
        <v>#DIV/0!</v>
      </c>
      <c r="AA12" s="530"/>
      <c r="AB12" s="527">
        <v>309</v>
      </c>
      <c r="AC12" s="531" t="e">
        <f t="shared" si="8"/>
        <v>#DIV/0!</v>
      </c>
      <c r="AD12" s="528"/>
      <c r="AE12" s="652">
        <v>103</v>
      </c>
      <c r="AF12" s="531" t="e">
        <f t="shared" si="9"/>
        <v>#DIV/0!</v>
      </c>
      <c r="AG12" s="527"/>
      <c r="AH12" s="527">
        <v>112</v>
      </c>
      <c r="AI12" s="529" t="e">
        <f t="shared" si="10"/>
        <v>#DIV/0!</v>
      </c>
      <c r="AJ12" s="541"/>
      <c r="AK12" s="541">
        <v>238</v>
      </c>
      <c r="AL12" s="529" t="e">
        <f t="shared" si="11"/>
        <v>#DIV/0!</v>
      </c>
      <c r="AM12" s="535">
        <f t="shared" si="12"/>
        <v>0</v>
      </c>
      <c r="AN12" s="535">
        <f t="shared" si="12"/>
        <v>2750</v>
      </c>
      <c r="AO12" s="529" t="e">
        <f t="shared" si="13"/>
        <v>#DIV/0!</v>
      </c>
      <c r="AS12" s="549"/>
      <c r="AT12" s="499">
        <f>SUM(AT9:AT11)</f>
        <v>337</v>
      </c>
      <c r="AU12" s="499">
        <f>SUM(AU9:AU11)</f>
        <v>301</v>
      </c>
    </row>
    <row r="13" spans="1:87" s="522" customFormat="1" ht="18.75" hidden="1" customHeight="1">
      <c r="A13" s="508" t="s">
        <v>94</v>
      </c>
      <c r="B13" s="547"/>
      <c r="C13" s="509"/>
      <c r="D13" s="509">
        <v>18</v>
      </c>
      <c r="E13" s="545" t="e">
        <f t="shared" si="0"/>
        <v>#DIV/0!</v>
      </c>
      <c r="F13" s="511"/>
      <c r="G13" s="511">
        <v>5</v>
      </c>
      <c r="H13" s="510" t="e">
        <f t="shared" si="1"/>
        <v>#DIV/0!</v>
      </c>
      <c r="I13" s="513"/>
      <c r="J13" s="513">
        <v>0</v>
      </c>
      <c r="K13" s="518" t="e">
        <f t="shared" si="2"/>
        <v>#DIV/0!</v>
      </c>
      <c r="L13" s="515"/>
      <c r="M13" s="513">
        <v>0</v>
      </c>
      <c r="N13" s="517" t="e">
        <f t="shared" si="3"/>
        <v>#DIV/0!</v>
      </c>
      <c r="O13" s="515"/>
      <c r="P13" s="516"/>
      <c r="Q13" s="518" t="e">
        <f t="shared" si="4"/>
        <v>#DIV/0!</v>
      </c>
      <c r="R13" s="515"/>
      <c r="S13" s="513"/>
      <c r="T13" s="514" t="e">
        <f t="shared" si="5"/>
        <v>#DIV/0!</v>
      </c>
      <c r="U13" s="515"/>
      <c r="V13" s="511"/>
      <c r="W13" s="518" t="e">
        <f t="shared" si="6"/>
        <v>#DIV/0!</v>
      </c>
      <c r="X13" s="515"/>
      <c r="Y13" s="513"/>
      <c r="Z13" s="514" t="e">
        <f t="shared" si="7"/>
        <v>#DIV/0!</v>
      </c>
      <c r="AA13" s="515"/>
      <c r="AB13" s="511"/>
      <c r="AC13" s="514" t="e">
        <f t="shared" si="8"/>
        <v>#DIV/0!</v>
      </c>
      <c r="AD13" s="513"/>
      <c r="AE13" s="513"/>
      <c r="AF13" s="514" t="e">
        <f t="shared" si="9"/>
        <v>#DIV/0!</v>
      </c>
      <c r="AG13" s="511"/>
      <c r="AH13" s="511"/>
      <c r="AI13" s="517" t="e">
        <f t="shared" si="10"/>
        <v>#DIV/0!</v>
      </c>
      <c r="AJ13" s="511"/>
      <c r="AK13" s="511"/>
      <c r="AL13" s="517" t="e">
        <f t="shared" si="11"/>
        <v>#DIV/0!</v>
      </c>
      <c r="AM13" s="520">
        <f t="shared" si="12"/>
        <v>0</v>
      </c>
      <c r="AN13" s="520">
        <f t="shared" si="12"/>
        <v>23</v>
      </c>
      <c r="AO13" s="517" t="e">
        <f t="shared" si="13"/>
        <v>#DIV/0!</v>
      </c>
      <c r="AP13" s="499"/>
      <c r="AQ13" s="499"/>
      <c r="AR13" s="499"/>
      <c r="AS13" s="499"/>
      <c r="AT13" s="544"/>
      <c r="AU13" s="499"/>
      <c r="AV13" s="499"/>
      <c r="AW13" s="499"/>
      <c r="AX13" s="499"/>
      <c r="AY13" s="499"/>
      <c r="AZ13" s="499"/>
      <c r="BA13" s="499"/>
      <c r="BB13" s="499"/>
      <c r="BC13" s="499"/>
      <c r="BD13" s="499"/>
      <c r="BE13" s="499"/>
      <c r="BF13" s="499"/>
      <c r="BG13" s="499"/>
      <c r="BH13" s="499"/>
      <c r="BI13" s="499"/>
      <c r="BJ13" s="499"/>
      <c r="BK13" s="499"/>
      <c r="BL13" s="499"/>
      <c r="BM13" s="499"/>
      <c r="BN13" s="499"/>
      <c r="BO13" s="499"/>
      <c r="BP13" s="499"/>
      <c r="BQ13" s="499"/>
      <c r="BR13" s="499"/>
      <c r="BS13" s="499"/>
      <c r="BT13" s="499"/>
      <c r="BU13" s="499"/>
      <c r="BV13" s="499"/>
      <c r="BW13" s="499"/>
      <c r="BX13" s="499"/>
      <c r="BY13" s="499"/>
      <c r="BZ13" s="499"/>
      <c r="CA13" s="499"/>
      <c r="CB13" s="499"/>
      <c r="CC13" s="499"/>
      <c r="CD13" s="499"/>
      <c r="CE13" s="497"/>
      <c r="CF13" s="497"/>
      <c r="CG13" s="497"/>
      <c r="CH13" s="497"/>
      <c r="CI13" s="497"/>
    </row>
    <row r="14" spans="1:87" ht="23.25" customHeight="1">
      <c r="A14" s="523" t="s">
        <v>95</v>
      </c>
      <c r="B14" s="548"/>
      <c r="C14" s="537"/>
      <c r="D14" s="537">
        <v>506</v>
      </c>
      <c r="E14" s="546" t="e">
        <f t="shared" si="0"/>
        <v>#DIV/0!</v>
      </c>
      <c r="F14" s="527"/>
      <c r="G14" s="537">
        <v>230</v>
      </c>
      <c r="H14" s="526" t="e">
        <f t="shared" si="1"/>
        <v>#DIV/0!</v>
      </c>
      <c r="I14" s="539"/>
      <c r="J14" s="539">
        <v>300</v>
      </c>
      <c r="K14" s="529" t="e">
        <f t="shared" si="2"/>
        <v>#DIV/0!</v>
      </c>
      <c r="L14" s="530"/>
      <c r="M14" s="539">
        <v>307</v>
      </c>
      <c r="N14" s="529" t="e">
        <f t="shared" si="3"/>
        <v>#DIV/0!</v>
      </c>
      <c r="O14" s="530"/>
      <c r="P14" s="540">
        <v>121</v>
      </c>
      <c r="Q14" s="531" t="e">
        <f t="shared" si="4"/>
        <v>#DIV/0!</v>
      </c>
      <c r="R14" s="530"/>
      <c r="S14" s="539">
        <v>0</v>
      </c>
      <c r="T14" s="531" t="e">
        <f t="shared" si="5"/>
        <v>#DIV/0!</v>
      </c>
      <c r="U14" s="530"/>
      <c r="V14" s="527">
        <v>0</v>
      </c>
      <c r="W14" s="534" t="e">
        <f t="shared" si="6"/>
        <v>#DIV/0!</v>
      </c>
      <c r="X14" s="530"/>
      <c r="Y14" s="528">
        <v>0</v>
      </c>
      <c r="Z14" s="529" t="e">
        <f t="shared" si="7"/>
        <v>#DIV/0!</v>
      </c>
      <c r="AA14" s="530"/>
      <c r="AB14" s="527">
        <v>0</v>
      </c>
      <c r="AC14" s="531" t="e">
        <f t="shared" si="8"/>
        <v>#DIV/0!</v>
      </c>
      <c r="AD14" s="528"/>
      <c r="AE14" s="652">
        <v>0</v>
      </c>
      <c r="AF14" s="531" t="e">
        <f t="shared" si="9"/>
        <v>#DIV/0!</v>
      </c>
      <c r="AG14" s="541"/>
      <c r="AH14" s="541">
        <v>0</v>
      </c>
      <c r="AI14" s="531" t="e">
        <f t="shared" si="10"/>
        <v>#DIV/0!</v>
      </c>
      <c r="AJ14" s="541"/>
      <c r="AK14" s="541"/>
      <c r="AL14" s="529" t="e">
        <f t="shared" si="11"/>
        <v>#DIV/0!</v>
      </c>
      <c r="AM14" s="535">
        <f t="shared" si="12"/>
        <v>0</v>
      </c>
      <c r="AN14" s="535">
        <f t="shared" si="12"/>
        <v>1464</v>
      </c>
      <c r="AO14" s="529" t="e">
        <f t="shared" si="13"/>
        <v>#DIV/0!</v>
      </c>
    </row>
    <row r="15" spans="1:87" s="522" customFormat="1" ht="18.75" customHeight="1">
      <c r="A15" s="508" t="s">
        <v>96</v>
      </c>
      <c r="B15" s="547"/>
      <c r="C15" s="509"/>
      <c r="D15" s="509">
        <v>1</v>
      </c>
      <c r="E15" s="512" t="e">
        <f t="shared" si="0"/>
        <v>#DIV/0!</v>
      </c>
      <c r="F15" s="511"/>
      <c r="G15" s="511">
        <v>1</v>
      </c>
      <c r="H15" s="512" t="e">
        <f t="shared" si="1"/>
        <v>#DIV/0!</v>
      </c>
      <c r="I15" s="513"/>
      <c r="J15" s="513">
        <v>3</v>
      </c>
      <c r="K15" s="517" t="e">
        <f t="shared" si="2"/>
        <v>#DIV/0!</v>
      </c>
      <c r="L15" s="515"/>
      <c r="M15" s="513">
        <v>6</v>
      </c>
      <c r="N15" s="514" t="e">
        <f t="shared" si="3"/>
        <v>#DIV/0!</v>
      </c>
      <c r="O15" s="515"/>
      <c r="P15" s="516">
        <v>9</v>
      </c>
      <c r="Q15" s="518" t="e">
        <f t="shared" si="4"/>
        <v>#DIV/0!</v>
      </c>
      <c r="R15" s="515"/>
      <c r="S15" s="513">
        <v>0</v>
      </c>
      <c r="T15" s="514" t="e">
        <f t="shared" si="5"/>
        <v>#DIV/0!</v>
      </c>
      <c r="U15" s="515"/>
      <c r="V15" s="511">
        <v>0</v>
      </c>
      <c r="W15" s="518" t="e">
        <f t="shared" si="6"/>
        <v>#DIV/0!</v>
      </c>
      <c r="X15" s="515"/>
      <c r="Y15" s="513">
        <v>0</v>
      </c>
      <c r="Z15" s="517" t="e">
        <f t="shared" si="7"/>
        <v>#DIV/0!</v>
      </c>
      <c r="AA15" s="515"/>
      <c r="AB15" s="511">
        <v>4</v>
      </c>
      <c r="AC15" s="514" t="e">
        <f t="shared" si="8"/>
        <v>#DIV/0!</v>
      </c>
      <c r="AD15" s="513"/>
      <c r="AE15" s="513">
        <v>0</v>
      </c>
      <c r="AF15" s="514" t="e">
        <f t="shared" si="9"/>
        <v>#DIV/0!</v>
      </c>
      <c r="AG15" s="511"/>
      <c r="AH15" s="511">
        <v>0</v>
      </c>
      <c r="AI15" s="517" t="e">
        <f t="shared" si="10"/>
        <v>#DIV/0!</v>
      </c>
      <c r="AJ15" s="511"/>
      <c r="AK15" s="511">
        <v>0</v>
      </c>
      <c r="AL15" s="517" t="e">
        <f t="shared" si="11"/>
        <v>#DIV/0!</v>
      </c>
      <c r="AM15" s="520">
        <f t="shared" si="12"/>
        <v>0</v>
      </c>
      <c r="AN15" s="520">
        <f t="shared" si="12"/>
        <v>24</v>
      </c>
      <c r="AO15" s="518" t="e">
        <f t="shared" si="13"/>
        <v>#DIV/0!</v>
      </c>
      <c r="AP15" s="499"/>
      <c r="AQ15" s="499"/>
      <c r="AR15" s="499"/>
      <c r="AS15" s="499"/>
      <c r="AT15" s="499"/>
      <c r="AU15" s="499"/>
      <c r="AV15" s="499"/>
      <c r="AW15" s="499"/>
      <c r="AX15" s="499"/>
      <c r="AY15" s="499"/>
      <c r="AZ15" s="499"/>
      <c r="BA15" s="499"/>
      <c r="BB15" s="499"/>
      <c r="BC15" s="499"/>
      <c r="BD15" s="499"/>
      <c r="BE15" s="499"/>
      <c r="BF15" s="499"/>
      <c r="BG15" s="499"/>
      <c r="BH15" s="499"/>
      <c r="BI15" s="499"/>
      <c r="BJ15" s="499"/>
      <c r="BK15" s="499"/>
      <c r="BL15" s="499"/>
      <c r="BM15" s="499"/>
      <c r="BN15" s="499"/>
      <c r="BO15" s="499"/>
      <c r="BP15" s="499"/>
      <c r="BQ15" s="499"/>
      <c r="BR15" s="499"/>
      <c r="BS15" s="499"/>
      <c r="BT15" s="499"/>
      <c r="BU15" s="499"/>
      <c r="BV15" s="499"/>
      <c r="BW15" s="499"/>
      <c r="BX15" s="499"/>
      <c r="BY15" s="499"/>
      <c r="BZ15" s="499"/>
      <c r="CA15" s="499"/>
      <c r="CB15" s="499"/>
      <c r="CC15" s="499"/>
      <c r="CD15" s="499"/>
      <c r="CE15" s="497"/>
      <c r="CF15" s="497"/>
      <c r="CG15" s="497"/>
      <c r="CH15" s="497"/>
      <c r="CI15" s="497"/>
    </row>
    <row r="16" spans="1:87" s="522" customFormat="1" ht="18.75" customHeight="1">
      <c r="A16" s="523" t="s">
        <v>824</v>
      </c>
      <c r="B16" s="524"/>
      <c r="C16" s="525"/>
      <c r="D16" s="525">
        <v>66</v>
      </c>
      <c r="E16" s="546" t="e">
        <f t="shared" si="0"/>
        <v>#DIV/0!</v>
      </c>
      <c r="F16" s="527"/>
      <c r="G16" s="527">
        <v>0</v>
      </c>
      <c r="H16" s="538" t="e">
        <f t="shared" si="1"/>
        <v>#DIV/0!</v>
      </c>
      <c r="I16" s="528"/>
      <c r="J16" s="528">
        <v>47</v>
      </c>
      <c r="K16" s="529" t="e">
        <f t="shared" si="2"/>
        <v>#DIV/0!</v>
      </c>
      <c r="L16" s="530"/>
      <c r="M16" s="528">
        <v>55</v>
      </c>
      <c r="N16" s="531" t="e">
        <f t="shared" si="3"/>
        <v>#DIV/0!</v>
      </c>
      <c r="O16" s="530"/>
      <c r="P16" s="532">
        <v>46</v>
      </c>
      <c r="Q16" s="534" t="e">
        <f t="shared" si="4"/>
        <v>#DIV/0!</v>
      </c>
      <c r="R16" s="530"/>
      <c r="S16" s="528">
        <v>49</v>
      </c>
      <c r="T16" s="531" t="e">
        <f t="shared" si="5"/>
        <v>#DIV/0!</v>
      </c>
      <c r="U16" s="530"/>
      <c r="V16" s="527">
        <v>73</v>
      </c>
      <c r="W16" s="533" t="e">
        <f t="shared" si="6"/>
        <v>#DIV/0!</v>
      </c>
      <c r="X16" s="530"/>
      <c r="Y16" s="528">
        <v>62</v>
      </c>
      <c r="Z16" s="529" t="e">
        <f t="shared" si="7"/>
        <v>#DIV/0!</v>
      </c>
      <c r="AA16" s="530"/>
      <c r="AB16" s="527">
        <v>61</v>
      </c>
      <c r="AC16" s="531" t="e">
        <f t="shared" si="8"/>
        <v>#DIV/0!</v>
      </c>
      <c r="AD16" s="528"/>
      <c r="AE16" s="528">
        <v>68</v>
      </c>
      <c r="AF16" s="531" t="e">
        <f t="shared" si="9"/>
        <v>#DIV/0!</v>
      </c>
      <c r="AG16" s="527"/>
      <c r="AH16" s="527">
        <v>78</v>
      </c>
      <c r="AI16" s="531" t="e">
        <f t="shared" si="10"/>
        <v>#DIV/0!</v>
      </c>
      <c r="AJ16" s="527"/>
      <c r="AK16" s="527">
        <v>73</v>
      </c>
      <c r="AL16" s="531" t="e">
        <f t="shared" si="11"/>
        <v>#DIV/0!</v>
      </c>
      <c r="AM16" s="535">
        <f t="shared" si="12"/>
        <v>0</v>
      </c>
      <c r="AN16" s="535">
        <f t="shared" si="12"/>
        <v>678</v>
      </c>
      <c r="AO16" s="533" t="e">
        <f t="shared" si="13"/>
        <v>#DIV/0!</v>
      </c>
      <c r="AP16" s="499"/>
      <c r="AQ16" s="499"/>
      <c r="AR16" s="499"/>
      <c r="AS16" s="499"/>
      <c r="AT16" s="499"/>
      <c r="AU16" s="499"/>
      <c r="AV16" s="499"/>
      <c r="AW16" s="499"/>
      <c r="AX16" s="499"/>
      <c r="AY16" s="499"/>
      <c r="AZ16" s="499"/>
      <c r="BA16" s="499"/>
      <c r="BB16" s="499"/>
      <c r="BC16" s="499"/>
      <c r="BD16" s="499"/>
      <c r="BE16" s="499"/>
      <c r="BF16" s="499"/>
      <c r="BG16" s="499"/>
      <c r="BH16" s="499"/>
      <c r="BI16" s="499"/>
      <c r="BJ16" s="499"/>
      <c r="BK16" s="499"/>
      <c r="BL16" s="499"/>
      <c r="BM16" s="499"/>
      <c r="BN16" s="499"/>
      <c r="BO16" s="499"/>
      <c r="BP16" s="499"/>
      <c r="BQ16" s="499"/>
      <c r="BR16" s="499"/>
      <c r="BS16" s="499"/>
      <c r="BT16" s="499"/>
      <c r="BU16" s="499"/>
      <c r="BV16" s="499"/>
      <c r="BW16" s="499"/>
      <c r="BX16" s="499"/>
      <c r="BY16" s="499"/>
      <c r="BZ16" s="499"/>
      <c r="CA16" s="499"/>
      <c r="CB16" s="499"/>
      <c r="CC16" s="499"/>
      <c r="CD16" s="499"/>
      <c r="CE16" s="497"/>
      <c r="CF16" s="497"/>
      <c r="CG16" s="497"/>
      <c r="CH16" s="497"/>
      <c r="CI16" s="497"/>
    </row>
    <row r="17" spans="1:87" ht="18.75" customHeight="1">
      <c r="A17" s="508" t="s">
        <v>97</v>
      </c>
      <c r="B17" s="508"/>
      <c r="C17" s="509"/>
      <c r="D17" s="509">
        <v>21</v>
      </c>
      <c r="E17" s="545" t="e">
        <f t="shared" si="0"/>
        <v>#DIV/0!</v>
      </c>
      <c r="F17" s="511"/>
      <c r="G17" s="511">
        <v>27</v>
      </c>
      <c r="H17" s="512" t="e">
        <f t="shared" si="1"/>
        <v>#DIV/0!</v>
      </c>
      <c r="I17" s="513"/>
      <c r="J17" s="574">
        <v>20</v>
      </c>
      <c r="K17" s="519" t="e">
        <f t="shared" si="2"/>
        <v>#DIV/0!</v>
      </c>
      <c r="L17" s="515"/>
      <c r="M17" s="513">
        <v>25</v>
      </c>
      <c r="N17" s="514" t="e">
        <f t="shared" si="3"/>
        <v>#DIV/0!</v>
      </c>
      <c r="O17" s="515"/>
      <c r="P17" s="516">
        <v>20</v>
      </c>
      <c r="Q17" s="518" t="e">
        <f t="shared" si="4"/>
        <v>#DIV/0!</v>
      </c>
      <c r="R17" s="515"/>
      <c r="S17" s="513">
        <v>19</v>
      </c>
      <c r="T17" s="514" t="e">
        <f t="shared" si="5"/>
        <v>#DIV/0!</v>
      </c>
      <c r="U17" s="515"/>
      <c r="V17" s="511">
        <v>19</v>
      </c>
      <c r="W17" s="519" t="e">
        <f t="shared" si="6"/>
        <v>#DIV/0!</v>
      </c>
      <c r="X17" s="515"/>
      <c r="Y17" s="513">
        <v>29</v>
      </c>
      <c r="Z17" s="517" t="e">
        <f t="shared" si="7"/>
        <v>#DIV/0!</v>
      </c>
      <c r="AA17" s="515"/>
      <c r="AB17" s="511">
        <v>27</v>
      </c>
      <c r="AC17" s="514" t="e">
        <f t="shared" si="8"/>
        <v>#DIV/0!</v>
      </c>
      <c r="AD17" s="513"/>
      <c r="AE17" s="513">
        <v>0</v>
      </c>
      <c r="AF17" s="514" t="e">
        <f t="shared" si="9"/>
        <v>#DIV/0!</v>
      </c>
      <c r="AG17" s="511"/>
      <c r="AH17" s="511">
        <v>41</v>
      </c>
      <c r="AI17" s="517" t="e">
        <f t="shared" si="10"/>
        <v>#DIV/0!</v>
      </c>
      <c r="AJ17" s="511"/>
      <c r="AK17" s="511">
        <v>37</v>
      </c>
      <c r="AL17" s="514" t="e">
        <f t="shared" si="11"/>
        <v>#DIV/0!</v>
      </c>
      <c r="AM17" s="520">
        <f t="shared" si="12"/>
        <v>0</v>
      </c>
      <c r="AN17" s="520">
        <f t="shared" si="12"/>
        <v>285</v>
      </c>
      <c r="AO17" s="517" t="e">
        <f t="shared" si="13"/>
        <v>#DIV/0!</v>
      </c>
      <c r="AS17" s="549"/>
      <c r="AT17" s="544"/>
    </row>
    <row r="18" spans="1:87" s="522" customFormat="1" ht="17.25" hidden="1" customHeight="1">
      <c r="A18" s="550" t="s">
        <v>98</v>
      </c>
      <c r="B18" s="524"/>
      <c r="C18" s="525"/>
      <c r="D18" s="525"/>
      <c r="E18" s="538" t="e">
        <f t="shared" si="0"/>
        <v>#DIV/0!</v>
      </c>
      <c r="F18" s="527"/>
      <c r="G18" s="527"/>
      <c r="H18" s="526" t="e">
        <f t="shared" si="1"/>
        <v>#DIV/0!</v>
      </c>
      <c r="I18" s="528"/>
      <c r="J18" s="634"/>
      <c r="K18" s="529" t="e">
        <f t="shared" si="2"/>
        <v>#DIV/0!</v>
      </c>
      <c r="L18" s="530"/>
      <c r="M18" s="528"/>
      <c r="N18" s="529" t="e">
        <f t="shared" si="3"/>
        <v>#DIV/0!</v>
      </c>
      <c r="O18" s="530"/>
      <c r="P18" s="532"/>
      <c r="Q18" s="531" t="e">
        <f t="shared" si="4"/>
        <v>#DIV/0!</v>
      </c>
      <c r="R18" s="530"/>
      <c r="S18" s="528"/>
      <c r="T18" s="531" t="e">
        <f t="shared" si="5"/>
        <v>#DIV/0!</v>
      </c>
      <c r="U18" s="530"/>
      <c r="V18" s="527"/>
      <c r="W18" s="534" t="e">
        <f t="shared" si="6"/>
        <v>#DIV/0!</v>
      </c>
      <c r="X18" s="530"/>
      <c r="Y18" s="528"/>
      <c r="Z18" s="529" t="e">
        <f t="shared" si="7"/>
        <v>#DIV/0!</v>
      </c>
      <c r="AA18" s="530"/>
      <c r="AB18" s="527"/>
      <c r="AC18" s="531" t="e">
        <f t="shared" si="8"/>
        <v>#DIV/0!</v>
      </c>
      <c r="AD18" s="528"/>
      <c r="AE18" s="528"/>
      <c r="AF18" s="531" t="e">
        <f t="shared" si="9"/>
        <v>#DIV/0!</v>
      </c>
      <c r="AG18" s="527"/>
      <c r="AH18" s="527"/>
      <c r="AI18" s="531" t="e">
        <f t="shared" si="10"/>
        <v>#DIV/0!</v>
      </c>
      <c r="AJ18" s="527"/>
      <c r="AK18" s="527"/>
      <c r="AL18" s="529" t="e">
        <f t="shared" si="11"/>
        <v>#DIV/0!</v>
      </c>
      <c r="AM18" s="535">
        <f t="shared" si="12"/>
        <v>0</v>
      </c>
      <c r="AN18" s="535">
        <f t="shared" si="12"/>
        <v>0</v>
      </c>
      <c r="AO18" s="529" t="e">
        <f t="shared" si="13"/>
        <v>#DIV/0!</v>
      </c>
      <c r="AP18" s="499"/>
      <c r="AQ18" s="499"/>
      <c r="AR18" s="499"/>
      <c r="AS18" s="499"/>
      <c r="AT18" s="499"/>
      <c r="AU18" s="499"/>
      <c r="AV18" s="499"/>
      <c r="AW18" s="499"/>
      <c r="AX18" s="499"/>
      <c r="AY18" s="499"/>
      <c r="AZ18" s="499"/>
      <c r="BA18" s="499"/>
      <c r="BB18" s="499"/>
      <c r="BC18" s="499"/>
      <c r="BD18" s="499"/>
      <c r="BE18" s="499"/>
      <c r="BF18" s="499"/>
      <c r="BG18" s="499"/>
      <c r="BH18" s="499"/>
      <c r="BI18" s="499"/>
      <c r="BJ18" s="499"/>
      <c r="BK18" s="499"/>
      <c r="BL18" s="499"/>
      <c r="BM18" s="499"/>
      <c r="BN18" s="499"/>
      <c r="BO18" s="499"/>
      <c r="BP18" s="499"/>
      <c r="BQ18" s="499"/>
      <c r="BR18" s="499"/>
      <c r="BS18" s="499"/>
      <c r="BT18" s="499"/>
      <c r="BU18" s="499"/>
      <c r="BV18" s="499"/>
      <c r="BW18" s="499"/>
      <c r="BX18" s="499"/>
      <c r="BY18" s="499"/>
      <c r="BZ18" s="499"/>
      <c r="CA18" s="499"/>
      <c r="CB18" s="499"/>
      <c r="CC18" s="499"/>
      <c r="CD18" s="499"/>
      <c r="CE18" s="497"/>
      <c r="CF18" s="497"/>
      <c r="CG18" s="497"/>
      <c r="CH18" s="497"/>
      <c r="CI18" s="497"/>
    </row>
    <row r="19" spans="1:87" ht="18.75" customHeight="1">
      <c r="A19" s="508" t="s">
        <v>99</v>
      </c>
      <c r="B19" s="508"/>
      <c r="C19" s="509"/>
      <c r="D19" s="509">
        <v>122</v>
      </c>
      <c r="E19" s="512" t="e">
        <f t="shared" si="0"/>
        <v>#DIV/0!</v>
      </c>
      <c r="F19" s="511"/>
      <c r="G19" s="511">
        <v>92</v>
      </c>
      <c r="H19" s="512" t="e">
        <f t="shared" si="1"/>
        <v>#DIV/0!</v>
      </c>
      <c r="I19" s="513"/>
      <c r="J19" s="513">
        <v>95</v>
      </c>
      <c r="K19" s="517" t="e">
        <f t="shared" si="2"/>
        <v>#DIV/0!</v>
      </c>
      <c r="L19" s="515"/>
      <c r="M19" s="513">
        <v>98</v>
      </c>
      <c r="N19" s="517" t="e">
        <f t="shared" si="3"/>
        <v>#DIV/0!</v>
      </c>
      <c r="O19" s="515"/>
      <c r="P19" s="516">
        <v>106</v>
      </c>
      <c r="Q19" s="518" t="e">
        <f t="shared" si="4"/>
        <v>#DIV/0!</v>
      </c>
      <c r="R19" s="515"/>
      <c r="S19" s="513">
        <v>100</v>
      </c>
      <c r="T19" s="514" t="e">
        <f t="shared" si="5"/>
        <v>#DIV/0!</v>
      </c>
      <c r="U19" s="515"/>
      <c r="V19" s="511">
        <v>94</v>
      </c>
      <c r="W19" s="519" t="e">
        <f t="shared" si="6"/>
        <v>#DIV/0!</v>
      </c>
      <c r="X19" s="515"/>
      <c r="Y19" s="513">
        <v>92</v>
      </c>
      <c r="Z19" s="514" t="e">
        <f t="shared" si="7"/>
        <v>#DIV/0!</v>
      </c>
      <c r="AA19" s="515"/>
      <c r="AB19" s="511">
        <v>76</v>
      </c>
      <c r="AC19" s="514" t="e">
        <f t="shared" si="8"/>
        <v>#DIV/0!</v>
      </c>
      <c r="AD19" s="513"/>
      <c r="AE19" s="513">
        <v>98</v>
      </c>
      <c r="AF19" s="514" t="e">
        <f t="shared" si="9"/>
        <v>#DIV/0!</v>
      </c>
      <c r="AG19" s="511"/>
      <c r="AH19" s="511">
        <v>0</v>
      </c>
      <c r="AI19" s="517" t="e">
        <f t="shared" si="10"/>
        <v>#DIV/0!</v>
      </c>
      <c r="AJ19" s="511"/>
      <c r="AK19" s="511">
        <v>143</v>
      </c>
      <c r="AL19" s="514" t="e">
        <f t="shared" si="11"/>
        <v>#DIV/0!</v>
      </c>
      <c r="AM19" s="520">
        <f t="shared" si="12"/>
        <v>0</v>
      </c>
      <c r="AN19" s="520">
        <f t="shared" si="12"/>
        <v>1116</v>
      </c>
      <c r="AO19" s="517" t="e">
        <f t="shared" si="13"/>
        <v>#DIV/0!</v>
      </c>
      <c r="AV19" s="544"/>
    </row>
    <row r="20" spans="1:87" s="522" customFormat="1" ht="18.75" customHeight="1">
      <c r="A20" s="550" t="s">
        <v>133</v>
      </c>
      <c r="B20" s="524"/>
      <c r="C20" s="525"/>
      <c r="D20" s="525">
        <v>6</v>
      </c>
      <c r="E20" s="526" t="e">
        <f t="shared" si="0"/>
        <v>#DIV/0!</v>
      </c>
      <c r="F20" s="527"/>
      <c r="G20" s="527">
        <v>11</v>
      </c>
      <c r="H20" s="538" t="e">
        <f t="shared" si="1"/>
        <v>#DIV/0!</v>
      </c>
      <c r="I20" s="528"/>
      <c r="J20" s="528">
        <v>10</v>
      </c>
      <c r="K20" s="531" t="e">
        <f t="shared" si="2"/>
        <v>#DIV/0!</v>
      </c>
      <c r="L20" s="530"/>
      <c r="M20" s="528">
        <v>0</v>
      </c>
      <c r="N20" s="529" t="e">
        <f t="shared" si="3"/>
        <v>#DIV/0!</v>
      </c>
      <c r="O20" s="530"/>
      <c r="P20" s="532">
        <v>0</v>
      </c>
      <c r="Q20" s="534" t="e">
        <f t="shared" si="4"/>
        <v>#DIV/0!</v>
      </c>
      <c r="R20" s="530"/>
      <c r="S20" s="528">
        <v>11</v>
      </c>
      <c r="T20" s="534" t="e">
        <f t="shared" si="5"/>
        <v>#DIV/0!</v>
      </c>
      <c r="U20" s="530"/>
      <c r="V20" s="527">
        <v>8</v>
      </c>
      <c r="W20" s="534" t="e">
        <f t="shared" si="6"/>
        <v>#DIV/0!</v>
      </c>
      <c r="X20" s="530"/>
      <c r="Y20" s="528">
        <v>4</v>
      </c>
      <c r="Z20" s="529" t="e">
        <f t="shared" si="7"/>
        <v>#DIV/0!</v>
      </c>
      <c r="AA20" s="530"/>
      <c r="AB20" s="527">
        <v>10</v>
      </c>
      <c r="AC20" s="531" t="e">
        <f t="shared" si="8"/>
        <v>#DIV/0!</v>
      </c>
      <c r="AD20" s="528"/>
      <c r="AE20" s="528">
        <v>7</v>
      </c>
      <c r="AF20" s="531" t="e">
        <f t="shared" si="9"/>
        <v>#DIV/0!</v>
      </c>
      <c r="AG20" s="527"/>
      <c r="AH20" s="527">
        <v>13</v>
      </c>
      <c r="AI20" s="529" t="e">
        <f t="shared" si="10"/>
        <v>#DIV/0!</v>
      </c>
      <c r="AJ20" s="527"/>
      <c r="AK20" s="527">
        <v>12</v>
      </c>
      <c r="AL20" s="531" t="e">
        <f t="shared" si="11"/>
        <v>#DIV/0!</v>
      </c>
      <c r="AM20" s="535">
        <f t="shared" si="12"/>
        <v>0</v>
      </c>
      <c r="AN20" s="535">
        <f t="shared" si="12"/>
        <v>92</v>
      </c>
      <c r="AO20" s="529" t="e">
        <f t="shared" si="13"/>
        <v>#DIV/0!</v>
      </c>
      <c r="AP20" s="499"/>
      <c r="AQ20" s="499"/>
      <c r="AR20" s="499"/>
      <c r="AS20" s="499"/>
      <c r="AT20" s="499"/>
      <c r="AU20" s="499"/>
      <c r="AV20" s="499"/>
      <c r="AW20" s="499"/>
      <c r="AX20" s="499"/>
      <c r="AY20" s="499"/>
      <c r="AZ20" s="499"/>
      <c r="BA20" s="499"/>
      <c r="BB20" s="499"/>
      <c r="BC20" s="499"/>
      <c r="BD20" s="499"/>
      <c r="BE20" s="499"/>
      <c r="BF20" s="499"/>
      <c r="BG20" s="499"/>
      <c r="BH20" s="499"/>
      <c r="BI20" s="499"/>
      <c r="BJ20" s="499"/>
      <c r="BK20" s="499"/>
      <c r="BL20" s="499"/>
      <c r="BM20" s="499"/>
      <c r="BN20" s="499"/>
      <c r="BO20" s="499"/>
      <c r="BP20" s="499"/>
      <c r="BQ20" s="499"/>
      <c r="BR20" s="499"/>
      <c r="BS20" s="499"/>
      <c r="BT20" s="499"/>
      <c r="BU20" s="499"/>
      <c r="BV20" s="499"/>
      <c r="BW20" s="499"/>
      <c r="BX20" s="499"/>
      <c r="BY20" s="499"/>
      <c r="BZ20" s="499"/>
      <c r="CA20" s="499"/>
      <c r="CB20" s="499"/>
      <c r="CC20" s="499"/>
      <c r="CD20" s="499"/>
      <c r="CE20" s="497"/>
      <c r="CF20" s="497"/>
      <c r="CG20" s="497"/>
      <c r="CH20" s="497"/>
      <c r="CI20" s="497"/>
    </row>
    <row r="21" spans="1:87" ht="18.75" customHeight="1">
      <c r="A21" s="508" t="s">
        <v>101</v>
      </c>
      <c r="B21" s="508"/>
      <c r="C21" s="509"/>
      <c r="D21" s="509">
        <v>4</v>
      </c>
      <c r="E21" s="512" t="e">
        <f t="shared" si="0"/>
        <v>#DIV/0!</v>
      </c>
      <c r="F21" s="511"/>
      <c r="G21" s="511">
        <v>4</v>
      </c>
      <c r="H21" s="510" t="e">
        <f t="shared" si="1"/>
        <v>#DIV/0!</v>
      </c>
      <c r="I21" s="513"/>
      <c r="J21" s="513">
        <v>3</v>
      </c>
      <c r="K21" s="514" t="e">
        <f t="shared" si="2"/>
        <v>#DIV/0!</v>
      </c>
      <c r="L21" s="515"/>
      <c r="M21" s="513">
        <v>5</v>
      </c>
      <c r="N21" s="514" t="e">
        <f t="shared" si="3"/>
        <v>#DIV/0!</v>
      </c>
      <c r="O21" s="515"/>
      <c r="P21" s="516">
        <v>7</v>
      </c>
      <c r="Q21" s="518" t="e">
        <f t="shared" si="4"/>
        <v>#DIV/0!</v>
      </c>
      <c r="R21" s="515"/>
      <c r="S21" s="513">
        <v>5</v>
      </c>
      <c r="T21" s="514" t="e">
        <f t="shared" si="5"/>
        <v>#DIV/0!</v>
      </c>
      <c r="U21" s="515"/>
      <c r="V21" s="511">
        <v>4</v>
      </c>
      <c r="W21" s="518" t="e">
        <f t="shared" si="6"/>
        <v>#DIV/0!</v>
      </c>
      <c r="X21" s="515"/>
      <c r="Y21" s="513">
        <v>5</v>
      </c>
      <c r="Z21" s="517" t="e">
        <f t="shared" si="7"/>
        <v>#DIV/0!</v>
      </c>
      <c r="AA21" s="515"/>
      <c r="AB21" s="511">
        <v>6</v>
      </c>
      <c r="AC21" s="514" t="e">
        <f t="shared" si="8"/>
        <v>#DIV/0!</v>
      </c>
      <c r="AD21" s="513"/>
      <c r="AE21" s="574">
        <v>5</v>
      </c>
      <c r="AF21" s="514" t="e">
        <f t="shared" si="9"/>
        <v>#DIV/0!</v>
      </c>
      <c r="AG21" s="511"/>
      <c r="AH21" s="511">
        <v>0</v>
      </c>
      <c r="AI21" s="514" t="e">
        <f t="shared" si="10"/>
        <v>#DIV/0!</v>
      </c>
      <c r="AJ21" s="511"/>
      <c r="AK21" s="511">
        <v>8</v>
      </c>
      <c r="AL21" s="517" t="e">
        <f t="shared" si="11"/>
        <v>#DIV/0!</v>
      </c>
      <c r="AM21" s="520">
        <f t="shared" si="12"/>
        <v>0</v>
      </c>
      <c r="AN21" s="520">
        <f t="shared" si="12"/>
        <v>56</v>
      </c>
      <c r="AO21" s="514" t="e">
        <f t="shared" si="13"/>
        <v>#DIV/0!</v>
      </c>
    </row>
    <row r="22" spans="1:87" ht="18.75" customHeight="1">
      <c r="A22" s="550" t="s">
        <v>899</v>
      </c>
      <c r="B22" s="508"/>
      <c r="C22" s="509"/>
      <c r="D22" s="509">
        <v>41</v>
      </c>
      <c r="E22" s="512" t="e">
        <f t="shared" si="0"/>
        <v>#DIV/0!</v>
      </c>
      <c r="F22" s="511"/>
      <c r="G22" s="511">
        <v>30</v>
      </c>
      <c r="H22" s="510" t="e">
        <f t="shared" si="1"/>
        <v>#DIV/0!</v>
      </c>
      <c r="I22" s="513"/>
      <c r="J22" s="513">
        <v>37</v>
      </c>
      <c r="K22" s="514" t="s">
        <v>900</v>
      </c>
      <c r="L22" s="513"/>
      <c r="M22" s="513">
        <v>33</v>
      </c>
      <c r="N22" s="517" t="e">
        <f t="shared" si="3"/>
        <v>#DIV/0!</v>
      </c>
      <c r="O22" s="532"/>
      <c r="P22" s="532">
        <v>0</v>
      </c>
      <c r="Q22" s="531" t="e">
        <f t="shared" si="4"/>
        <v>#DIV/0!</v>
      </c>
      <c r="R22" s="635"/>
      <c r="S22" s="528">
        <v>44</v>
      </c>
      <c r="T22" s="531" t="e">
        <f t="shared" si="5"/>
        <v>#DIV/0!</v>
      </c>
      <c r="U22" s="635"/>
      <c r="V22" s="527">
        <v>50</v>
      </c>
      <c r="W22" s="533" t="e">
        <f t="shared" si="6"/>
        <v>#DIV/0!</v>
      </c>
      <c r="X22" s="635"/>
      <c r="Y22" s="528">
        <v>50</v>
      </c>
      <c r="Z22" s="529" t="e">
        <f t="shared" si="7"/>
        <v>#DIV/0!</v>
      </c>
      <c r="AA22" s="635"/>
      <c r="AB22" s="527">
        <v>41</v>
      </c>
      <c r="AC22" s="531" t="e">
        <f t="shared" si="8"/>
        <v>#DIV/0!</v>
      </c>
      <c r="AD22" s="528"/>
      <c r="AE22" s="528">
        <v>47</v>
      </c>
      <c r="AF22" s="531" t="e">
        <f t="shared" si="9"/>
        <v>#DIV/0!</v>
      </c>
      <c r="AG22" s="527"/>
      <c r="AH22" s="527">
        <v>57</v>
      </c>
      <c r="AI22" s="531" t="e">
        <f t="shared" si="10"/>
        <v>#DIV/0!</v>
      </c>
      <c r="AJ22" s="527"/>
      <c r="AK22" s="527">
        <v>63</v>
      </c>
      <c r="AL22" s="529" t="e">
        <f t="shared" si="11"/>
        <v>#DIV/0!</v>
      </c>
      <c r="AM22" s="535">
        <f t="shared" si="12"/>
        <v>0</v>
      </c>
      <c r="AN22" s="535">
        <f t="shared" si="12"/>
        <v>493</v>
      </c>
      <c r="AO22" s="529" t="e">
        <f t="shared" si="13"/>
        <v>#DIV/0!</v>
      </c>
    </row>
    <row r="23" spans="1:87" ht="18.75" customHeight="1">
      <c r="A23" s="508" t="s">
        <v>989</v>
      </c>
      <c r="B23" s="508"/>
      <c r="C23" s="509"/>
      <c r="D23" s="509">
        <v>9</v>
      </c>
      <c r="E23" s="512"/>
      <c r="F23" s="511"/>
      <c r="G23" s="511">
        <v>12</v>
      </c>
      <c r="H23" s="510"/>
      <c r="I23" s="513"/>
      <c r="J23" s="513">
        <v>12</v>
      </c>
      <c r="K23" s="514"/>
      <c r="L23" s="513"/>
      <c r="M23" s="513">
        <v>15</v>
      </c>
      <c r="N23" s="517"/>
      <c r="O23" s="516"/>
      <c r="P23" s="516">
        <v>12</v>
      </c>
      <c r="Q23" s="514"/>
      <c r="R23" s="515"/>
      <c r="S23" s="513">
        <v>15</v>
      </c>
      <c r="T23" s="514" t="e">
        <f t="shared" si="5"/>
        <v>#DIV/0!</v>
      </c>
      <c r="U23" s="515"/>
      <c r="V23" s="511">
        <v>16</v>
      </c>
      <c r="W23" s="519"/>
      <c r="X23" s="515"/>
      <c r="Y23" s="513">
        <v>17</v>
      </c>
      <c r="Z23" s="517" t="e">
        <f t="shared" si="7"/>
        <v>#DIV/0!</v>
      </c>
      <c r="AA23" s="515"/>
      <c r="AB23" s="511">
        <v>0</v>
      </c>
      <c r="AC23" s="514" t="e">
        <f t="shared" si="8"/>
        <v>#DIV/0!</v>
      </c>
      <c r="AD23" s="513"/>
      <c r="AE23" s="513">
        <v>0</v>
      </c>
      <c r="AF23" s="514" t="e">
        <f t="shared" si="9"/>
        <v>#DIV/0!</v>
      </c>
      <c r="AG23" s="511"/>
      <c r="AH23" s="511">
        <v>0</v>
      </c>
      <c r="AI23" s="514" t="e">
        <f t="shared" si="10"/>
        <v>#DIV/0!</v>
      </c>
      <c r="AJ23" s="511"/>
      <c r="AK23" s="511">
        <v>16</v>
      </c>
      <c r="AL23" s="517"/>
      <c r="AM23" s="520"/>
      <c r="AN23" s="520">
        <f t="shared" si="12"/>
        <v>124</v>
      </c>
      <c r="AO23" s="514"/>
    </row>
    <row r="24" spans="1:87" ht="18.75" customHeight="1">
      <c r="A24" s="508" t="s">
        <v>1040</v>
      </c>
      <c r="B24" s="508"/>
      <c r="C24" s="509"/>
      <c r="D24" s="509">
        <v>11</v>
      </c>
      <c r="E24" s="512"/>
      <c r="F24" s="511"/>
      <c r="G24" s="511">
        <v>8</v>
      </c>
      <c r="H24" s="510"/>
      <c r="I24" s="513"/>
      <c r="J24" s="513">
        <v>5</v>
      </c>
      <c r="K24" s="514"/>
      <c r="L24" s="513"/>
      <c r="M24" s="513">
        <v>5</v>
      </c>
      <c r="N24" s="517"/>
      <c r="O24" s="516"/>
      <c r="P24" s="516">
        <v>5</v>
      </c>
      <c r="Q24" s="514"/>
      <c r="R24" s="515"/>
      <c r="S24" s="513">
        <v>5</v>
      </c>
      <c r="T24" s="514" t="e">
        <f t="shared" si="5"/>
        <v>#DIV/0!</v>
      </c>
      <c r="U24" s="515"/>
      <c r="V24" s="511">
        <v>5</v>
      </c>
      <c r="W24" s="519"/>
      <c r="X24" s="515"/>
      <c r="Y24" s="513">
        <v>7</v>
      </c>
      <c r="Z24" s="517"/>
      <c r="AA24" s="515"/>
      <c r="AB24" s="511">
        <v>0</v>
      </c>
      <c r="AC24" s="514"/>
      <c r="AD24" s="513"/>
      <c r="AE24" s="513">
        <v>0</v>
      </c>
      <c r="AF24" s="514" t="e">
        <f t="shared" si="9"/>
        <v>#DIV/0!</v>
      </c>
      <c r="AG24" s="511"/>
      <c r="AH24" s="511">
        <v>0</v>
      </c>
      <c r="AI24" s="514" t="e">
        <f t="shared" si="10"/>
        <v>#DIV/0!</v>
      </c>
      <c r="AJ24" s="511"/>
      <c r="AK24" s="511">
        <v>5</v>
      </c>
      <c r="AL24" s="517"/>
      <c r="AM24" s="520"/>
      <c r="AN24" s="520">
        <f t="shared" si="12"/>
        <v>56</v>
      </c>
      <c r="AO24" s="514"/>
    </row>
    <row r="25" spans="1:87" s="522" customFormat="1" ht="18.75" customHeight="1">
      <c r="A25" s="550" t="s">
        <v>173</v>
      </c>
      <c r="B25" s="524"/>
      <c r="C25" s="525"/>
      <c r="D25" s="525">
        <v>3</v>
      </c>
      <c r="E25" s="526" t="e">
        <f t="shared" si="0"/>
        <v>#DIV/0!</v>
      </c>
      <c r="F25" s="527"/>
      <c r="G25" s="527">
        <v>9</v>
      </c>
      <c r="H25" s="526" t="e">
        <f t="shared" si="1"/>
        <v>#DIV/0!</v>
      </c>
      <c r="I25" s="528"/>
      <c r="J25" s="528">
        <v>10</v>
      </c>
      <c r="K25" s="531" t="e">
        <f t="shared" si="2"/>
        <v>#DIV/0!</v>
      </c>
      <c r="L25" s="528"/>
      <c r="M25" s="528">
        <v>5</v>
      </c>
      <c r="N25" s="529" t="e">
        <f t="shared" si="3"/>
        <v>#DIV/0!</v>
      </c>
      <c r="O25" s="532"/>
      <c r="P25" s="532">
        <v>5</v>
      </c>
      <c r="Q25" s="534" t="e">
        <f t="shared" si="4"/>
        <v>#DIV/0!</v>
      </c>
      <c r="R25" s="530"/>
      <c r="S25" s="528">
        <v>8</v>
      </c>
      <c r="T25" s="533" t="e">
        <f t="shared" si="5"/>
        <v>#DIV/0!</v>
      </c>
      <c r="U25" s="530"/>
      <c r="V25" s="528">
        <v>9</v>
      </c>
      <c r="W25" s="533" t="e">
        <f t="shared" si="6"/>
        <v>#DIV/0!</v>
      </c>
      <c r="X25" s="530"/>
      <c r="Y25" s="528">
        <v>3</v>
      </c>
      <c r="Z25" s="531" t="e">
        <f t="shared" si="7"/>
        <v>#DIV/0!</v>
      </c>
      <c r="AA25" s="530"/>
      <c r="AB25" s="527">
        <v>6</v>
      </c>
      <c r="AC25" s="531" t="e">
        <f t="shared" si="8"/>
        <v>#DIV/0!</v>
      </c>
      <c r="AD25" s="528"/>
      <c r="AE25" s="528">
        <v>9</v>
      </c>
      <c r="AF25" s="531" t="e">
        <f t="shared" si="9"/>
        <v>#DIV/0!</v>
      </c>
      <c r="AG25" s="527"/>
      <c r="AH25" s="527">
        <v>9</v>
      </c>
      <c r="AI25" s="531" t="e">
        <f t="shared" si="10"/>
        <v>#DIV/0!</v>
      </c>
      <c r="AJ25" s="527"/>
      <c r="AK25" s="527">
        <v>22</v>
      </c>
      <c r="AL25" s="531" t="e">
        <f t="shared" si="11"/>
        <v>#DIV/0!</v>
      </c>
      <c r="AM25" s="535">
        <f t="shared" si="12"/>
        <v>0</v>
      </c>
      <c r="AN25" s="535">
        <f t="shared" si="12"/>
        <v>98</v>
      </c>
      <c r="AO25" s="529" t="e">
        <f t="shared" si="13"/>
        <v>#DIV/0!</v>
      </c>
      <c r="AP25" s="499"/>
      <c r="AQ25" s="499"/>
      <c r="AR25" s="499"/>
      <c r="AS25" s="499"/>
      <c r="AT25" s="544"/>
      <c r="AU25" s="499"/>
      <c r="AV25" s="499"/>
      <c r="AW25" s="499"/>
      <c r="AX25" s="499"/>
      <c r="AY25" s="499"/>
      <c r="AZ25" s="499"/>
      <c r="BA25" s="499"/>
      <c r="BB25" s="499"/>
      <c r="BC25" s="499"/>
      <c r="BD25" s="499"/>
      <c r="BE25" s="499"/>
      <c r="BF25" s="499"/>
      <c r="BG25" s="499"/>
      <c r="BH25" s="499"/>
      <c r="BI25" s="499"/>
      <c r="BJ25" s="499"/>
      <c r="BK25" s="499"/>
      <c r="BL25" s="499"/>
      <c r="BM25" s="499"/>
      <c r="BN25" s="499"/>
      <c r="BO25" s="499"/>
      <c r="BP25" s="499"/>
      <c r="BQ25" s="499"/>
      <c r="BR25" s="499"/>
      <c r="BS25" s="499"/>
      <c r="BT25" s="499"/>
      <c r="BU25" s="499"/>
      <c r="BV25" s="499"/>
      <c r="BW25" s="499"/>
      <c r="BX25" s="499"/>
      <c r="BY25" s="499"/>
      <c r="BZ25" s="499"/>
      <c r="CA25" s="499"/>
      <c r="CB25" s="499"/>
      <c r="CC25" s="499"/>
      <c r="CD25" s="499"/>
      <c r="CE25" s="497"/>
      <c r="CF25" s="497"/>
      <c r="CG25" s="497"/>
      <c r="CH25" s="497"/>
      <c r="CI25" s="497"/>
    </row>
    <row r="26" spans="1:87" ht="18.75" customHeight="1">
      <c r="A26" s="508" t="s">
        <v>131</v>
      </c>
      <c r="B26" s="508"/>
      <c r="C26" s="509"/>
      <c r="D26" s="509">
        <v>2</v>
      </c>
      <c r="E26" s="545" t="e">
        <f t="shared" si="0"/>
        <v>#DIV/0!</v>
      </c>
      <c r="F26" s="511"/>
      <c r="G26" s="511">
        <v>2</v>
      </c>
      <c r="H26" s="512" t="e">
        <f t="shared" si="1"/>
        <v>#DIV/0!</v>
      </c>
      <c r="I26" s="513"/>
      <c r="J26" s="513">
        <v>6</v>
      </c>
      <c r="K26" s="517" t="e">
        <f t="shared" si="2"/>
        <v>#DIV/0!</v>
      </c>
      <c r="L26" s="513"/>
      <c r="M26" s="513">
        <v>2</v>
      </c>
      <c r="N26" s="517" t="e">
        <f t="shared" si="3"/>
        <v>#DIV/0!</v>
      </c>
      <c r="O26" s="516"/>
      <c r="P26" s="516">
        <v>1</v>
      </c>
      <c r="Q26" s="518" t="e">
        <f t="shared" si="4"/>
        <v>#DIV/0!</v>
      </c>
      <c r="R26" s="515"/>
      <c r="S26" s="513">
        <v>2</v>
      </c>
      <c r="T26" s="519" t="e">
        <f t="shared" si="5"/>
        <v>#DIV/0!</v>
      </c>
      <c r="U26" s="515"/>
      <c r="V26" s="513">
        <v>4</v>
      </c>
      <c r="W26" s="518" t="e">
        <f t="shared" si="6"/>
        <v>#DIV/0!</v>
      </c>
      <c r="X26" s="515"/>
      <c r="Y26" s="513">
        <v>3</v>
      </c>
      <c r="Z26" s="517" t="e">
        <f t="shared" si="7"/>
        <v>#DIV/0!</v>
      </c>
      <c r="AA26" s="515"/>
      <c r="AB26" s="511">
        <v>12</v>
      </c>
      <c r="AC26" s="514" t="e">
        <f t="shared" si="8"/>
        <v>#DIV/0!</v>
      </c>
      <c r="AD26" s="513"/>
      <c r="AE26" s="513">
        <v>2</v>
      </c>
      <c r="AF26" s="514" t="e">
        <f t="shared" si="9"/>
        <v>#DIV/0!</v>
      </c>
      <c r="AG26" s="511"/>
      <c r="AH26" s="511">
        <v>2</v>
      </c>
      <c r="AI26" s="517" t="e">
        <f t="shared" si="10"/>
        <v>#DIV/0!</v>
      </c>
      <c r="AJ26" s="511"/>
      <c r="AK26" s="511">
        <v>4</v>
      </c>
      <c r="AL26" s="517" t="e">
        <f t="shared" si="11"/>
        <v>#DIV/0!</v>
      </c>
      <c r="AM26" s="520">
        <f t="shared" si="12"/>
        <v>0</v>
      </c>
      <c r="AN26" s="520">
        <f t="shared" si="12"/>
        <v>42</v>
      </c>
      <c r="AO26" s="517" t="e">
        <f t="shared" si="13"/>
        <v>#DIV/0!</v>
      </c>
    </row>
    <row r="27" spans="1:87" s="522" customFormat="1" ht="18.75" customHeight="1">
      <c r="A27" s="550" t="s">
        <v>135</v>
      </c>
      <c r="B27" s="524"/>
      <c r="C27" s="525"/>
      <c r="D27" s="525">
        <v>3</v>
      </c>
      <c r="E27" s="526" t="e">
        <f t="shared" si="0"/>
        <v>#DIV/0!</v>
      </c>
      <c r="F27" s="527"/>
      <c r="G27" s="527">
        <v>0</v>
      </c>
      <c r="H27" s="526" t="e">
        <f t="shared" si="1"/>
        <v>#DIV/0!</v>
      </c>
      <c r="I27" s="528"/>
      <c r="J27" s="698">
        <v>4</v>
      </c>
      <c r="K27" s="529" t="e">
        <f t="shared" si="2"/>
        <v>#DIV/0!</v>
      </c>
      <c r="L27" s="528"/>
      <c r="M27" s="528">
        <v>5</v>
      </c>
      <c r="N27" s="531" t="e">
        <f t="shared" si="3"/>
        <v>#DIV/0!</v>
      </c>
      <c r="O27" s="532"/>
      <c r="P27" s="532">
        <v>2</v>
      </c>
      <c r="Q27" s="534" t="e">
        <f t="shared" si="4"/>
        <v>#DIV/0!</v>
      </c>
      <c r="R27" s="530"/>
      <c r="S27" s="528">
        <v>5</v>
      </c>
      <c r="T27" s="534" t="e">
        <f t="shared" si="5"/>
        <v>#DIV/0!</v>
      </c>
      <c r="U27" s="530"/>
      <c r="V27" s="528">
        <v>4</v>
      </c>
      <c r="W27" s="533" t="e">
        <f t="shared" si="6"/>
        <v>#DIV/0!</v>
      </c>
      <c r="X27" s="530"/>
      <c r="Y27" s="528">
        <v>5</v>
      </c>
      <c r="Z27" s="529" t="e">
        <f t="shared" si="7"/>
        <v>#DIV/0!</v>
      </c>
      <c r="AA27" s="530"/>
      <c r="AB27" s="527">
        <v>6</v>
      </c>
      <c r="AC27" s="531" t="e">
        <f t="shared" si="8"/>
        <v>#DIV/0!</v>
      </c>
      <c r="AD27" s="528"/>
      <c r="AE27" s="528">
        <v>4</v>
      </c>
      <c r="AF27" s="531" t="e">
        <f t="shared" si="9"/>
        <v>#DIV/0!</v>
      </c>
      <c r="AG27" s="527"/>
      <c r="AH27" s="527">
        <v>0</v>
      </c>
      <c r="AI27" s="531" t="e">
        <f t="shared" si="10"/>
        <v>#DIV/0!</v>
      </c>
      <c r="AJ27" s="527"/>
      <c r="AK27" s="527">
        <v>13</v>
      </c>
      <c r="AL27" s="531" t="e">
        <f t="shared" si="11"/>
        <v>#DIV/0!</v>
      </c>
      <c r="AM27" s="535">
        <f t="shared" si="12"/>
        <v>0</v>
      </c>
      <c r="AN27" s="535">
        <f t="shared" si="12"/>
        <v>51</v>
      </c>
      <c r="AO27" s="529" t="e">
        <f t="shared" si="13"/>
        <v>#DIV/0!</v>
      </c>
      <c r="AP27" s="499"/>
      <c r="AQ27" s="499"/>
      <c r="AR27" s="499"/>
      <c r="AS27" s="499"/>
      <c r="AT27" s="499"/>
      <c r="AU27" s="499"/>
      <c r="AV27" s="499"/>
      <c r="AW27" s="499"/>
      <c r="AX27" s="499"/>
      <c r="AY27" s="499"/>
      <c r="AZ27" s="499"/>
      <c r="BA27" s="499"/>
      <c r="BB27" s="499"/>
      <c r="BC27" s="499"/>
      <c r="BD27" s="499"/>
      <c r="BE27" s="499"/>
      <c r="BF27" s="499"/>
      <c r="BG27" s="499"/>
      <c r="BH27" s="499"/>
      <c r="BI27" s="499"/>
      <c r="BJ27" s="499"/>
      <c r="BK27" s="499"/>
      <c r="BL27" s="499"/>
      <c r="BM27" s="499"/>
      <c r="BN27" s="499"/>
      <c r="BO27" s="499"/>
      <c r="BP27" s="499"/>
      <c r="BQ27" s="499"/>
      <c r="BR27" s="499"/>
      <c r="BS27" s="499"/>
      <c r="BT27" s="499"/>
      <c r="BU27" s="499"/>
      <c r="BV27" s="499"/>
      <c r="BW27" s="499"/>
      <c r="BX27" s="499"/>
      <c r="BY27" s="499"/>
      <c r="BZ27" s="499"/>
      <c r="CA27" s="499"/>
      <c r="CB27" s="499"/>
      <c r="CC27" s="499"/>
      <c r="CD27" s="499"/>
      <c r="CE27" s="497"/>
      <c r="CF27" s="497"/>
      <c r="CG27" s="497"/>
      <c r="CH27" s="497"/>
      <c r="CI27" s="497"/>
    </row>
    <row r="28" spans="1:87" ht="18.75" customHeight="1">
      <c r="A28" s="508" t="s">
        <v>92</v>
      </c>
      <c r="B28" s="508"/>
      <c r="C28" s="509"/>
      <c r="D28" s="509">
        <v>2</v>
      </c>
      <c r="E28" s="510" t="e">
        <f t="shared" si="0"/>
        <v>#DIV/0!</v>
      </c>
      <c r="F28" s="511"/>
      <c r="G28" s="511">
        <v>0</v>
      </c>
      <c r="H28" s="510" t="e">
        <f t="shared" si="1"/>
        <v>#DIV/0!</v>
      </c>
      <c r="I28" s="513"/>
      <c r="J28" s="699">
        <v>0</v>
      </c>
      <c r="K28" s="517" t="e">
        <f t="shared" si="2"/>
        <v>#DIV/0!</v>
      </c>
      <c r="L28" s="513"/>
      <c r="M28" s="513">
        <v>0</v>
      </c>
      <c r="N28" s="514" t="e">
        <f t="shared" si="3"/>
        <v>#DIV/0!</v>
      </c>
      <c r="O28" s="516"/>
      <c r="P28" s="516">
        <v>0</v>
      </c>
      <c r="Q28" s="518" t="e">
        <f t="shared" si="4"/>
        <v>#DIV/0!</v>
      </c>
      <c r="R28" s="515"/>
      <c r="S28" s="513">
        <v>0</v>
      </c>
      <c r="T28" s="518" t="e">
        <f t="shared" si="5"/>
        <v>#DIV/0!</v>
      </c>
      <c r="U28" s="515"/>
      <c r="V28" s="513">
        <v>0</v>
      </c>
      <c r="W28" s="518" t="e">
        <f t="shared" si="6"/>
        <v>#DIV/0!</v>
      </c>
      <c r="X28" s="515"/>
      <c r="Y28" s="513">
        <v>1</v>
      </c>
      <c r="Z28" s="514" t="e">
        <f t="shared" si="7"/>
        <v>#DIV/0!</v>
      </c>
      <c r="AA28" s="515"/>
      <c r="AB28" s="511">
        <v>7</v>
      </c>
      <c r="AC28" s="514" t="e">
        <f t="shared" si="8"/>
        <v>#DIV/0!</v>
      </c>
      <c r="AD28" s="513"/>
      <c r="AE28" s="513">
        <v>6</v>
      </c>
      <c r="AF28" s="514" t="e">
        <f t="shared" si="9"/>
        <v>#DIV/0!</v>
      </c>
      <c r="AG28" s="511"/>
      <c r="AH28" s="511">
        <v>4</v>
      </c>
      <c r="AI28" s="517" t="e">
        <f t="shared" si="10"/>
        <v>#DIV/0!</v>
      </c>
      <c r="AJ28" s="511"/>
      <c r="AK28" s="511">
        <v>10</v>
      </c>
      <c r="AL28" s="517" t="e">
        <f t="shared" si="11"/>
        <v>#DIV/0!</v>
      </c>
      <c r="AM28" s="520">
        <f t="shared" si="12"/>
        <v>0</v>
      </c>
      <c r="AN28" s="520">
        <f t="shared" si="12"/>
        <v>30</v>
      </c>
      <c r="AO28" s="517" t="e">
        <f t="shared" si="13"/>
        <v>#DIV/0!</v>
      </c>
    </row>
    <row r="29" spans="1:87" s="522" customFormat="1" ht="18.75" customHeight="1">
      <c r="A29" s="550" t="s">
        <v>134</v>
      </c>
      <c r="B29" s="524"/>
      <c r="C29" s="525"/>
      <c r="D29" s="525">
        <v>1</v>
      </c>
      <c r="E29" s="546" t="e">
        <f t="shared" si="0"/>
        <v>#DIV/0!</v>
      </c>
      <c r="F29" s="527"/>
      <c r="G29" s="527">
        <v>0</v>
      </c>
      <c r="H29" s="526" t="e">
        <f t="shared" si="1"/>
        <v>#DIV/0!</v>
      </c>
      <c r="I29" s="528"/>
      <c r="J29" s="698">
        <v>1</v>
      </c>
      <c r="K29" s="534" t="e">
        <f t="shared" si="2"/>
        <v>#DIV/0!</v>
      </c>
      <c r="L29" s="528"/>
      <c r="M29" s="528">
        <v>4</v>
      </c>
      <c r="N29" s="529" t="e">
        <f t="shared" si="3"/>
        <v>#DIV/0!</v>
      </c>
      <c r="O29" s="532"/>
      <c r="P29" s="532">
        <v>3</v>
      </c>
      <c r="Q29" s="533" t="e">
        <f t="shared" si="4"/>
        <v>#DIV/0!</v>
      </c>
      <c r="R29" s="530"/>
      <c r="S29" s="528">
        <v>2</v>
      </c>
      <c r="T29" s="533" t="e">
        <f t="shared" si="5"/>
        <v>#DIV/0!</v>
      </c>
      <c r="U29" s="530"/>
      <c r="V29" s="528">
        <v>0</v>
      </c>
      <c r="W29" s="534" t="e">
        <f t="shared" si="6"/>
        <v>#DIV/0!</v>
      </c>
      <c r="X29" s="530"/>
      <c r="Y29" s="528">
        <v>2</v>
      </c>
      <c r="Z29" s="529" t="e">
        <f t="shared" si="7"/>
        <v>#DIV/0!</v>
      </c>
      <c r="AA29" s="530"/>
      <c r="AB29" s="527">
        <v>0</v>
      </c>
      <c r="AC29" s="531" t="e">
        <f t="shared" si="8"/>
        <v>#DIV/0!</v>
      </c>
      <c r="AD29" s="528"/>
      <c r="AE29" s="528">
        <v>1</v>
      </c>
      <c r="AF29" s="531" t="e">
        <f t="shared" si="9"/>
        <v>#DIV/0!</v>
      </c>
      <c r="AG29" s="527"/>
      <c r="AH29" s="527">
        <v>3</v>
      </c>
      <c r="AI29" s="529" t="e">
        <f t="shared" si="10"/>
        <v>#DIV/0!</v>
      </c>
      <c r="AJ29" s="527"/>
      <c r="AK29" s="671">
        <v>0</v>
      </c>
      <c r="AL29" s="529" t="e">
        <f t="shared" si="11"/>
        <v>#DIV/0!</v>
      </c>
      <c r="AM29" s="535">
        <f t="shared" si="12"/>
        <v>0</v>
      </c>
      <c r="AN29" s="535">
        <f t="shared" si="12"/>
        <v>17</v>
      </c>
      <c r="AO29" s="534" t="e">
        <f t="shared" si="13"/>
        <v>#DIV/0!</v>
      </c>
      <c r="AP29" s="499"/>
      <c r="AQ29" s="499"/>
      <c r="AR29" s="499"/>
      <c r="AS29" s="499"/>
      <c r="AT29" s="499"/>
      <c r="AU29" s="499"/>
      <c r="AV29" s="499"/>
      <c r="AW29" s="499"/>
      <c r="AX29" s="499"/>
      <c r="AY29" s="499"/>
      <c r="AZ29" s="499"/>
      <c r="BA29" s="499"/>
      <c r="BB29" s="499"/>
      <c r="BC29" s="499"/>
      <c r="BD29" s="499"/>
      <c r="BE29" s="499"/>
      <c r="BF29" s="499"/>
      <c r="BG29" s="499"/>
      <c r="BH29" s="499"/>
      <c r="BI29" s="499"/>
      <c r="BJ29" s="499"/>
      <c r="BK29" s="499"/>
      <c r="BL29" s="499"/>
      <c r="BM29" s="499"/>
      <c r="BN29" s="499"/>
      <c r="BO29" s="499"/>
      <c r="BP29" s="499"/>
      <c r="BQ29" s="499"/>
      <c r="BR29" s="499"/>
      <c r="BS29" s="499"/>
      <c r="BT29" s="499"/>
      <c r="BU29" s="499"/>
      <c r="BV29" s="499"/>
      <c r="BW29" s="499"/>
      <c r="BX29" s="499"/>
      <c r="BY29" s="499"/>
      <c r="BZ29" s="499"/>
      <c r="CA29" s="499"/>
      <c r="CB29" s="499"/>
      <c r="CC29" s="499"/>
      <c r="CD29" s="499"/>
      <c r="CE29" s="497"/>
      <c r="CF29" s="497"/>
      <c r="CG29" s="497"/>
      <c r="CH29" s="497"/>
      <c r="CI29" s="497"/>
    </row>
    <row r="30" spans="1:87" ht="18.75" customHeight="1" thickBot="1">
      <c r="A30" s="551"/>
      <c r="B30" s="552"/>
      <c r="C30" s="553">
        <f>SUM(C5:C29)</f>
        <v>0</v>
      </c>
      <c r="D30" s="553">
        <f>SUM(D5:D29)</f>
        <v>1886</v>
      </c>
      <c r="E30" s="554" t="e">
        <f>D30/C30-1</f>
        <v>#DIV/0!</v>
      </c>
      <c r="F30" s="553">
        <f>SUM(F5:F29)</f>
        <v>0</v>
      </c>
      <c r="G30" s="553">
        <f>SUM(G5:G29)</f>
        <v>1257</v>
      </c>
      <c r="H30" s="554" t="e">
        <f>G30/F30-1</f>
        <v>#DIV/0!</v>
      </c>
      <c r="I30" s="555">
        <f>SUM(I5:I29)</f>
        <v>0</v>
      </c>
      <c r="J30" s="556">
        <f>SUM(J5:J29)</f>
        <v>1667</v>
      </c>
      <c r="K30" s="557" t="e">
        <f>J30/I30-1</f>
        <v>#DIV/0!</v>
      </c>
      <c r="L30" s="558">
        <f>SUM(L5:L29)</f>
        <v>0</v>
      </c>
      <c r="M30" s="558">
        <f>SUM(M5:M29)</f>
        <v>1462</v>
      </c>
      <c r="N30" s="554" t="e">
        <f>M30/L30-1</f>
        <v>#DIV/0!</v>
      </c>
      <c r="O30" s="558">
        <f>SUM(O5:O29)</f>
        <v>0</v>
      </c>
      <c r="P30" s="558">
        <f>SUM(P5:P29)</f>
        <v>1325</v>
      </c>
      <c r="Q30" s="575" t="e">
        <f>P30/O30-1</f>
        <v>#DIV/0!</v>
      </c>
      <c r="R30" s="559">
        <f>SUM(R5:R29)</f>
        <v>0</v>
      </c>
      <c r="S30" s="559">
        <f>SUM(S5:S29)</f>
        <v>1192</v>
      </c>
      <c r="T30" s="554" t="e">
        <f>S30/R30-1</f>
        <v>#DIV/0!</v>
      </c>
      <c r="U30" s="560">
        <f>SUM(U5:U29)</f>
        <v>0</v>
      </c>
      <c r="V30" s="560">
        <f>SUM(V5:V29)</f>
        <v>1074</v>
      </c>
      <c r="W30" s="561" t="e">
        <f>V30/U30-1</f>
        <v>#DIV/0!</v>
      </c>
      <c r="X30" s="560">
        <f>SUM(X5:X29)</f>
        <v>0</v>
      </c>
      <c r="Y30" s="560">
        <f>SUM(Y5:Y29)</f>
        <v>1082</v>
      </c>
      <c r="Z30" s="575" t="e">
        <f>Y30/X30-1</f>
        <v>#DIV/0!</v>
      </c>
      <c r="AA30" s="562">
        <f>SUM(AA5:AA29)</f>
        <v>0</v>
      </c>
      <c r="AB30" s="639">
        <f>SUM(AB5:AB29)</f>
        <v>1111</v>
      </c>
      <c r="AC30" s="561" t="e">
        <f>AB30/AA30-1</f>
        <v>#DIV/0!</v>
      </c>
      <c r="AD30" s="562">
        <f>SUM(AD5:AD29)</f>
        <v>0</v>
      </c>
      <c r="AE30" s="562">
        <f>SUM(AE5:AE29)</f>
        <v>962</v>
      </c>
      <c r="AF30" s="563" t="e">
        <f>AE30/AD30-1</f>
        <v>#DIV/0!</v>
      </c>
      <c r="AG30" s="564">
        <f>SUM(AG5:AG29)</f>
        <v>0</v>
      </c>
      <c r="AH30" s="564">
        <f>SUM(AH5:AH29)</f>
        <v>1001</v>
      </c>
      <c r="AI30" s="563" t="e">
        <f>AH30/AG30-1</f>
        <v>#DIV/0!</v>
      </c>
      <c r="AJ30" s="564">
        <f>SUM(AJ5:AJ29)</f>
        <v>0</v>
      </c>
      <c r="AK30" s="564">
        <f>SUM(AK5:AK29)</f>
        <v>1547</v>
      </c>
      <c r="AL30" s="565">
        <f>AK30/AM30-1</f>
        <v>26.140350877192983</v>
      </c>
      <c r="AM30" s="566">
        <f>AX10</f>
        <v>57</v>
      </c>
      <c r="AN30" s="566">
        <f>SUM(AN5:AN29)</f>
        <v>15566</v>
      </c>
      <c r="AO30" s="776">
        <f>AN30/AM30-1</f>
        <v>272.08771929824559</v>
      </c>
    </row>
    <row r="31" spans="1:87" ht="18.75" customHeight="1">
      <c r="A31" s="551"/>
      <c r="B31" s="551"/>
      <c r="C31" s="567"/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  <c r="AM31" s="568"/>
      <c r="AN31" s="568"/>
    </row>
    <row r="32" spans="1:87" s="499" customFormat="1" ht="18.75" customHeight="1">
      <c r="F32" s="569"/>
      <c r="G32" s="569"/>
      <c r="I32" s="549"/>
      <c r="J32" s="549"/>
      <c r="X32" s="569"/>
      <c r="AA32" s="569"/>
      <c r="AM32" s="570"/>
      <c r="AN32" s="570"/>
    </row>
    <row r="33" spans="6:40" s="499" customFormat="1" ht="18.75" customHeight="1">
      <c r="F33" s="569"/>
      <c r="G33" s="569"/>
      <c r="N33" s="544"/>
      <c r="X33" s="569"/>
      <c r="AA33" s="569"/>
      <c r="AM33" s="570"/>
      <c r="AN33" s="570"/>
    </row>
    <row r="34" spans="6:40" s="499" customFormat="1" ht="18.75" customHeight="1">
      <c r="F34" s="569"/>
      <c r="G34" s="569"/>
      <c r="X34" s="569"/>
      <c r="AA34" s="569"/>
      <c r="AM34" s="570"/>
      <c r="AN34" s="570"/>
    </row>
    <row r="35" spans="6:40" s="499" customFormat="1" ht="18.75" customHeight="1">
      <c r="F35" s="569"/>
      <c r="G35" s="569"/>
      <c r="X35" s="569"/>
      <c r="AA35" s="569"/>
      <c r="AM35" s="570"/>
      <c r="AN35" s="570"/>
    </row>
    <row r="36" spans="6:40" s="499" customFormat="1" ht="18.75" customHeight="1">
      <c r="F36" s="569"/>
      <c r="G36" s="569"/>
      <c r="X36" s="569"/>
      <c r="AA36" s="569"/>
      <c r="AM36" s="570"/>
      <c r="AN36" s="570"/>
    </row>
    <row r="37" spans="6:40" s="499" customFormat="1" ht="18.75" customHeight="1">
      <c r="F37" s="569"/>
      <c r="G37" s="569"/>
      <c r="X37" s="569"/>
      <c r="AA37" s="569"/>
      <c r="AM37" s="570"/>
      <c r="AN37" s="570"/>
    </row>
    <row r="38" spans="6:40" s="499" customFormat="1" ht="18.75" customHeight="1">
      <c r="F38" s="569"/>
      <c r="G38" s="569"/>
      <c r="X38" s="569"/>
      <c r="AA38" s="569"/>
      <c r="AM38" s="570"/>
      <c r="AN38" s="570"/>
    </row>
    <row r="39" spans="6:40" s="499" customFormat="1" ht="18.75" customHeight="1">
      <c r="F39" s="569"/>
      <c r="G39" s="569"/>
      <c r="X39" s="569"/>
      <c r="AA39" s="569"/>
      <c r="AM39" s="570"/>
      <c r="AN39" s="570"/>
    </row>
    <row r="40" spans="6:40" s="499" customFormat="1" ht="18.75" customHeight="1">
      <c r="F40" s="569"/>
      <c r="G40" s="569"/>
      <c r="X40" s="569"/>
      <c r="AA40" s="569"/>
      <c r="AM40" s="570"/>
      <c r="AN40" s="570"/>
    </row>
    <row r="41" spans="6:40" s="499" customFormat="1" ht="18.75" customHeight="1">
      <c r="F41" s="569"/>
      <c r="G41" s="569"/>
      <c r="X41" s="569"/>
      <c r="AA41" s="569"/>
      <c r="AM41" s="570"/>
      <c r="AN41" s="570"/>
    </row>
    <row r="42" spans="6:40" s="499" customFormat="1" ht="18.75" customHeight="1">
      <c r="F42" s="569"/>
      <c r="G42" s="569"/>
      <c r="X42" s="569"/>
      <c r="AA42" s="569"/>
      <c r="AM42" s="570"/>
      <c r="AN42" s="570"/>
    </row>
    <row r="43" spans="6:40" s="499" customFormat="1" ht="18.75" customHeight="1">
      <c r="F43" s="569"/>
      <c r="G43" s="569"/>
      <c r="X43" s="569"/>
      <c r="AA43" s="569"/>
      <c r="AM43" s="570"/>
      <c r="AN43" s="570"/>
    </row>
    <row r="44" spans="6:40" s="499" customFormat="1" ht="18.75" customHeight="1">
      <c r="F44" s="569"/>
      <c r="G44" s="569"/>
      <c r="X44" s="569"/>
      <c r="AA44" s="569"/>
      <c r="AM44" s="570"/>
      <c r="AN44" s="570"/>
    </row>
    <row r="45" spans="6:40" s="499" customFormat="1" ht="18.75" customHeight="1">
      <c r="F45" s="569"/>
      <c r="G45" s="569"/>
      <c r="X45" s="569"/>
      <c r="AA45" s="569"/>
      <c r="AM45" s="570"/>
      <c r="AN45" s="570"/>
    </row>
    <row r="46" spans="6:40" s="499" customFormat="1" ht="18.75" customHeight="1">
      <c r="F46" s="569"/>
      <c r="G46" s="569"/>
      <c r="X46" s="569"/>
      <c r="AA46" s="569"/>
      <c r="AM46" s="570"/>
      <c r="AN46" s="570"/>
    </row>
    <row r="47" spans="6:40" s="499" customFormat="1" ht="18.75" customHeight="1">
      <c r="F47" s="569"/>
      <c r="G47" s="569"/>
      <c r="X47" s="569"/>
      <c r="AA47" s="569"/>
      <c r="AM47" s="570"/>
      <c r="AN47" s="570"/>
    </row>
    <row r="48" spans="6:40" s="499" customFormat="1" ht="18.75" customHeight="1">
      <c r="F48" s="569"/>
      <c r="G48" s="569"/>
      <c r="X48" s="569"/>
      <c r="AA48" s="569"/>
      <c r="AM48" s="570"/>
      <c r="AN48" s="570"/>
    </row>
    <row r="49" spans="6:40" s="499" customFormat="1" ht="18.75" customHeight="1">
      <c r="F49" s="569"/>
      <c r="G49" s="569"/>
      <c r="X49" s="569"/>
      <c r="AA49" s="569"/>
      <c r="AM49" s="570"/>
      <c r="AN49" s="570"/>
    </row>
    <row r="50" spans="6:40" s="499" customFormat="1" ht="18.75" customHeight="1">
      <c r="F50" s="569"/>
      <c r="G50" s="569"/>
      <c r="X50" s="569"/>
      <c r="AA50" s="569"/>
      <c r="AM50" s="570"/>
      <c r="AN50" s="570"/>
    </row>
    <row r="51" spans="6:40" s="499" customFormat="1" ht="18.75" customHeight="1">
      <c r="F51" s="569"/>
      <c r="G51" s="569"/>
      <c r="X51" s="569"/>
      <c r="AA51" s="569"/>
      <c r="AM51" s="570"/>
      <c r="AN51" s="570"/>
    </row>
    <row r="52" spans="6:40" s="499" customFormat="1" ht="18.75" customHeight="1">
      <c r="F52" s="569"/>
      <c r="G52" s="569"/>
      <c r="X52" s="569"/>
      <c r="AA52" s="569"/>
      <c r="AM52" s="570"/>
      <c r="AN52" s="570"/>
    </row>
    <row r="53" spans="6:40" s="499" customFormat="1" ht="18.75" customHeight="1">
      <c r="F53" s="569"/>
      <c r="G53" s="569"/>
      <c r="X53" s="569"/>
      <c r="AA53" s="569"/>
      <c r="AM53" s="570"/>
      <c r="AN53" s="570"/>
    </row>
    <row r="54" spans="6:40" s="499" customFormat="1" ht="18.75" customHeight="1">
      <c r="F54" s="569"/>
      <c r="G54" s="569"/>
      <c r="X54" s="569"/>
      <c r="AA54" s="569"/>
      <c r="AM54" s="570"/>
      <c r="AN54" s="570"/>
    </row>
    <row r="55" spans="6:40" s="499" customFormat="1" ht="18.75" customHeight="1">
      <c r="F55" s="569"/>
      <c r="G55" s="569"/>
      <c r="X55" s="569"/>
      <c r="AA55" s="569"/>
      <c r="AM55" s="570"/>
      <c r="AN55" s="570"/>
    </row>
    <row r="56" spans="6:40" s="499" customFormat="1" ht="18.75" customHeight="1">
      <c r="F56" s="569"/>
      <c r="G56" s="569"/>
      <c r="X56" s="569"/>
      <c r="AA56" s="569"/>
      <c r="AM56" s="570"/>
      <c r="AN56" s="570"/>
    </row>
    <row r="57" spans="6:40" s="499" customFormat="1" ht="18.75" customHeight="1">
      <c r="F57" s="569"/>
      <c r="G57" s="569"/>
      <c r="X57" s="569"/>
      <c r="AA57" s="569"/>
      <c r="AM57" s="570"/>
      <c r="AN57" s="570"/>
    </row>
    <row r="58" spans="6:40" s="499" customFormat="1" ht="18.75" customHeight="1">
      <c r="F58" s="569"/>
      <c r="G58" s="569"/>
      <c r="X58" s="569"/>
      <c r="AA58" s="569"/>
      <c r="AM58" s="570"/>
      <c r="AN58" s="570"/>
    </row>
    <row r="59" spans="6:40" s="499" customFormat="1" ht="18.75" customHeight="1">
      <c r="F59" s="569"/>
      <c r="G59" s="569"/>
      <c r="X59" s="569"/>
      <c r="AA59" s="569"/>
      <c r="AM59" s="570"/>
      <c r="AN59" s="570"/>
    </row>
    <row r="60" spans="6:40" s="499" customFormat="1" ht="18.75" customHeight="1">
      <c r="F60" s="569"/>
      <c r="G60" s="569"/>
      <c r="X60" s="569"/>
      <c r="AA60" s="569"/>
      <c r="AM60" s="570"/>
      <c r="AN60" s="570"/>
    </row>
    <row r="61" spans="6:40" s="499" customFormat="1" ht="18.75" customHeight="1">
      <c r="F61" s="569"/>
      <c r="G61" s="569"/>
      <c r="X61" s="569"/>
      <c r="AA61" s="569"/>
      <c r="AM61" s="570"/>
      <c r="AN61" s="570"/>
    </row>
    <row r="62" spans="6:40" s="499" customFormat="1" ht="18.75" customHeight="1">
      <c r="F62" s="569"/>
      <c r="G62" s="569"/>
      <c r="X62" s="569"/>
      <c r="AA62" s="569"/>
      <c r="AM62" s="570"/>
      <c r="AN62" s="570"/>
    </row>
    <row r="63" spans="6:40" s="499" customFormat="1" ht="18.75" customHeight="1">
      <c r="F63" s="569"/>
      <c r="G63" s="569"/>
      <c r="X63" s="569"/>
      <c r="AA63" s="569"/>
      <c r="AM63" s="570"/>
      <c r="AN63" s="570"/>
    </row>
    <row r="64" spans="6:40" s="499" customFormat="1" ht="18.75" customHeight="1">
      <c r="F64" s="569"/>
      <c r="G64" s="569"/>
      <c r="X64" s="569"/>
      <c r="AA64" s="569"/>
      <c r="AM64" s="570"/>
      <c r="AN64" s="570"/>
    </row>
    <row r="65" spans="6:40" s="499" customFormat="1" ht="18.75" customHeight="1">
      <c r="F65" s="569"/>
      <c r="G65" s="569"/>
      <c r="X65" s="569"/>
      <c r="AA65" s="569"/>
      <c r="AM65" s="570"/>
      <c r="AN65" s="570"/>
    </row>
    <row r="66" spans="6:40" s="499" customFormat="1" ht="18.75" customHeight="1">
      <c r="F66" s="569"/>
      <c r="G66" s="569"/>
      <c r="X66" s="569"/>
      <c r="AA66" s="569"/>
      <c r="AM66" s="570"/>
      <c r="AN66" s="570"/>
    </row>
    <row r="67" spans="6:40" s="499" customFormat="1" ht="18.75" customHeight="1">
      <c r="F67" s="569"/>
      <c r="G67" s="569"/>
      <c r="X67" s="569"/>
      <c r="AA67" s="569"/>
      <c r="AM67" s="570"/>
      <c r="AN67" s="570"/>
    </row>
    <row r="68" spans="6:40" s="499" customFormat="1" ht="18.75" customHeight="1">
      <c r="F68" s="569"/>
      <c r="G68" s="569"/>
      <c r="X68" s="569"/>
      <c r="AA68" s="569"/>
      <c r="AM68" s="570"/>
      <c r="AN68" s="570"/>
    </row>
    <row r="69" spans="6:40" s="499" customFormat="1" ht="18.75" customHeight="1">
      <c r="F69" s="569"/>
      <c r="G69" s="569"/>
      <c r="X69" s="569"/>
      <c r="AA69" s="569"/>
      <c r="AM69" s="570"/>
      <c r="AN69" s="570"/>
    </row>
    <row r="70" spans="6:40" s="499" customFormat="1" ht="18.75" customHeight="1">
      <c r="F70" s="569"/>
      <c r="G70" s="569"/>
      <c r="X70" s="569"/>
      <c r="AA70" s="569"/>
      <c r="AM70" s="570"/>
      <c r="AN70" s="570"/>
    </row>
    <row r="71" spans="6:40" s="499" customFormat="1" ht="18.75" customHeight="1">
      <c r="F71" s="569"/>
      <c r="G71" s="569"/>
      <c r="X71" s="569"/>
      <c r="AA71" s="569"/>
      <c r="AM71" s="570"/>
      <c r="AN71" s="570"/>
    </row>
    <row r="72" spans="6:40" s="499" customFormat="1" ht="18.75" customHeight="1">
      <c r="F72" s="569"/>
      <c r="G72" s="569"/>
      <c r="X72" s="569"/>
      <c r="AA72" s="569"/>
      <c r="AM72" s="570"/>
      <c r="AN72" s="570"/>
    </row>
    <row r="73" spans="6:40" s="499" customFormat="1" ht="18.75" customHeight="1">
      <c r="F73" s="569"/>
      <c r="G73" s="569"/>
      <c r="X73" s="569"/>
      <c r="AA73" s="569"/>
      <c r="AM73" s="570"/>
      <c r="AN73" s="570"/>
    </row>
    <row r="74" spans="6:40" s="499" customFormat="1" ht="18.75" customHeight="1">
      <c r="F74" s="569"/>
      <c r="G74" s="569"/>
      <c r="X74" s="569"/>
      <c r="AA74" s="569"/>
      <c r="AM74" s="570"/>
      <c r="AN74" s="570"/>
    </row>
    <row r="75" spans="6:40" s="499" customFormat="1" ht="18.75" customHeight="1">
      <c r="F75" s="569"/>
      <c r="G75" s="569"/>
      <c r="X75" s="569"/>
      <c r="AA75" s="569"/>
      <c r="AM75" s="570"/>
      <c r="AN75" s="570"/>
    </row>
    <row r="76" spans="6:40" s="499" customFormat="1" ht="18.75" customHeight="1">
      <c r="F76" s="569"/>
      <c r="G76" s="569"/>
      <c r="X76" s="569"/>
      <c r="AA76" s="569"/>
      <c r="AM76" s="570"/>
      <c r="AN76" s="570"/>
    </row>
    <row r="77" spans="6:40" s="499" customFormat="1" ht="18.75" customHeight="1">
      <c r="F77" s="569"/>
      <c r="G77" s="569"/>
      <c r="X77" s="569"/>
      <c r="AA77" s="569"/>
      <c r="AM77" s="570"/>
      <c r="AN77" s="570"/>
    </row>
    <row r="78" spans="6:40" s="499" customFormat="1" ht="18.75" customHeight="1">
      <c r="F78" s="569"/>
      <c r="G78" s="569"/>
      <c r="X78" s="569"/>
      <c r="AA78" s="569"/>
      <c r="AM78" s="570"/>
      <c r="AN78" s="570"/>
    </row>
    <row r="79" spans="6:40" s="499" customFormat="1" ht="18.75" customHeight="1">
      <c r="F79" s="569"/>
      <c r="G79" s="569"/>
      <c r="X79" s="569"/>
      <c r="AA79" s="569"/>
      <c r="AM79" s="570"/>
      <c r="AN79" s="570"/>
    </row>
    <row r="80" spans="6:40" s="499" customFormat="1" ht="18.75" customHeight="1">
      <c r="F80" s="569"/>
      <c r="G80" s="569"/>
      <c r="X80" s="569"/>
      <c r="AA80" s="569"/>
      <c r="AM80" s="570"/>
      <c r="AN80" s="570"/>
    </row>
    <row r="81" spans="6:40" s="499" customFormat="1" ht="18.75" customHeight="1">
      <c r="F81" s="569"/>
      <c r="G81" s="569"/>
      <c r="X81" s="569"/>
      <c r="AA81" s="569"/>
      <c r="AM81" s="570"/>
      <c r="AN81" s="570"/>
    </row>
    <row r="82" spans="6:40" s="499" customFormat="1" ht="18.75" customHeight="1">
      <c r="F82" s="569"/>
      <c r="G82" s="569"/>
      <c r="X82" s="569"/>
      <c r="AA82" s="569"/>
      <c r="AM82" s="570"/>
      <c r="AN82" s="570"/>
    </row>
    <row r="83" spans="6:40" s="499" customFormat="1" ht="18.75" customHeight="1">
      <c r="F83" s="569"/>
      <c r="G83" s="569"/>
      <c r="X83" s="569"/>
      <c r="AA83" s="569"/>
      <c r="AM83" s="570"/>
      <c r="AN83" s="570"/>
    </row>
    <row r="84" spans="6:40" s="499" customFormat="1" ht="18.75" customHeight="1">
      <c r="F84" s="569"/>
      <c r="G84" s="569"/>
      <c r="X84" s="569"/>
      <c r="AA84" s="569"/>
      <c r="AM84" s="570"/>
      <c r="AN84" s="570"/>
    </row>
    <row r="85" spans="6:40" s="499" customFormat="1" ht="18.75" customHeight="1">
      <c r="F85" s="569"/>
      <c r="G85" s="569"/>
      <c r="X85" s="569"/>
      <c r="AA85" s="569"/>
      <c r="AM85" s="570"/>
      <c r="AN85" s="570"/>
    </row>
    <row r="86" spans="6:40" s="499" customFormat="1" ht="18.75" customHeight="1">
      <c r="F86" s="569"/>
      <c r="G86" s="569"/>
      <c r="X86" s="569"/>
      <c r="AA86" s="569"/>
      <c r="AM86" s="570"/>
      <c r="AN86" s="570"/>
    </row>
    <row r="87" spans="6:40" s="499" customFormat="1" ht="18.75" customHeight="1">
      <c r="F87" s="569"/>
      <c r="G87" s="569"/>
      <c r="X87" s="569"/>
      <c r="AA87" s="569"/>
      <c r="AM87" s="570"/>
      <c r="AN87" s="570"/>
    </row>
    <row r="88" spans="6:40" s="499" customFormat="1" ht="18.75" customHeight="1">
      <c r="F88" s="569"/>
      <c r="G88" s="569"/>
      <c r="X88" s="569"/>
      <c r="AA88" s="569"/>
      <c r="AM88" s="570"/>
      <c r="AN88" s="570"/>
    </row>
    <row r="89" spans="6:40" s="499" customFormat="1" ht="18.75" customHeight="1">
      <c r="F89" s="569"/>
      <c r="G89" s="569"/>
      <c r="X89" s="569"/>
      <c r="AA89" s="569"/>
      <c r="AM89" s="570"/>
      <c r="AN89" s="570"/>
    </row>
    <row r="90" spans="6:40" s="499" customFormat="1" ht="18.75" customHeight="1">
      <c r="F90" s="569"/>
      <c r="G90" s="569"/>
      <c r="X90" s="569"/>
      <c r="AA90" s="569"/>
      <c r="AM90" s="570"/>
      <c r="AN90" s="570"/>
    </row>
    <row r="91" spans="6:40" s="499" customFormat="1" ht="18.75" customHeight="1">
      <c r="F91" s="569"/>
      <c r="G91" s="569"/>
      <c r="X91" s="569"/>
      <c r="AA91" s="569"/>
      <c r="AM91" s="570"/>
      <c r="AN91" s="570"/>
    </row>
    <row r="92" spans="6:40" s="499" customFormat="1" ht="18.75" customHeight="1">
      <c r="F92" s="569"/>
      <c r="G92" s="569"/>
      <c r="X92" s="569"/>
      <c r="AA92" s="569"/>
      <c r="AM92" s="570"/>
      <c r="AN92" s="570"/>
    </row>
    <row r="93" spans="6:40" s="499" customFormat="1" ht="18.75" customHeight="1">
      <c r="F93" s="569"/>
      <c r="G93" s="569"/>
      <c r="X93" s="569"/>
      <c r="AA93" s="569"/>
      <c r="AM93" s="570"/>
      <c r="AN93" s="570"/>
    </row>
    <row r="94" spans="6:40" s="499" customFormat="1" ht="18.75" customHeight="1">
      <c r="F94" s="569"/>
      <c r="G94" s="569"/>
      <c r="X94" s="569"/>
      <c r="AA94" s="569"/>
      <c r="AM94" s="570"/>
      <c r="AN94" s="570"/>
    </row>
    <row r="95" spans="6:40" s="499" customFormat="1" ht="18.75" customHeight="1">
      <c r="F95" s="569"/>
      <c r="G95" s="569"/>
      <c r="X95" s="569"/>
      <c r="AA95" s="569"/>
      <c r="AM95" s="570"/>
      <c r="AN95" s="570"/>
    </row>
    <row r="96" spans="6:40" s="499" customFormat="1" ht="18.75" customHeight="1">
      <c r="F96" s="569"/>
      <c r="G96" s="569"/>
      <c r="X96" s="569"/>
      <c r="AA96" s="569"/>
      <c r="AM96" s="570"/>
      <c r="AN96" s="570"/>
    </row>
    <row r="97" spans="6:40" s="499" customFormat="1" ht="18.75" customHeight="1">
      <c r="F97" s="569"/>
      <c r="G97" s="569"/>
      <c r="X97" s="569"/>
      <c r="AA97" s="569"/>
      <c r="AM97" s="570"/>
      <c r="AN97" s="570"/>
    </row>
    <row r="98" spans="6:40" s="499" customFormat="1" ht="18.75" customHeight="1">
      <c r="F98" s="569"/>
      <c r="G98" s="569"/>
      <c r="X98" s="569"/>
      <c r="AA98" s="569"/>
      <c r="AM98" s="570"/>
      <c r="AN98" s="570"/>
    </row>
    <row r="99" spans="6:40" s="499" customFormat="1" ht="18.75" customHeight="1">
      <c r="F99" s="569"/>
      <c r="G99" s="569"/>
      <c r="X99" s="569"/>
      <c r="AA99" s="569"/>
      <c r="AM99" s="570"/>
      <c r="AN99" s="570"/>
    </row>
    <row r="100" spans="6:40" s="499" customFormat="1" ht="18.75" customHeight="1">
      <c r="F100" s="569"/>
      <c r="G100" s="569"/>
      <c r="X100" s="569"/>
      <c r="AA100" s="569"/>
      <c r="AM100" s="570"/>
      <c r="AN100" s="570"/>
    </row>
    <row r="101" spans="6:40" s="499" customFormat="1" ht="18.75" customHeight="1">
      <c r="F101" s="569"/>
      <c r="G101" s="569"/>
      <c r="X101" s="569"/>
      <c r="AA101" s="569"/>
      <c r="AM101" s="570"/>
      <c r="AN101" s="570"/>
    </row>
    <row r="102" spans="6:40" s="499" customFormat="1" ht="18.75" customHeight="1">
      <c r="F102" s="569"/>
      <c r="G102" s="569"/>
      <c r="X102" s="569"/>
      <c r="AA102" s="569"/>
      <c r="AM102" s="570"/>
      <c r="AN102" s="570"/>
    </row>
    <row r="103" spans="6:40" s="499" customFormat="1" ht="18.75" customHeight="1">
      <c r="F103" s="569"/>
      <c r="G103" s="569"/>
      <c r="X103" s="569"/>
      <c r="AA103" s="569"/>
      <c r="AM103" s="570"/>
      <c r="AN103" s="570"/>
    </row>
    <row r="104" spans="6:40" s="499" customFormat="1" ht="18.75" customHeight="1">
      <c r="F104" s="569"/>
      <c r="G104" s="569"/>
      <c r="X104" s="569"/>
      <c r="AA104" s="569"/>
      <c r="AM104" s="570"/>
      <c r="AN104" s="570"/>
    </row>
    <row r="105" spans="6:40" s="499" customFormat="1" ht="18.75" customHeight="1">
      <c r="F105" s="569"/>
      <c r="G105" s="569"/>
      <c r="X105" s="569"/>
      <c r="AA105" s="569"/>
      <c r="AM105" s="570"/>
      <c r="AN105" s="570"/>
    </row>
    <row r="106" spans="6:40" s="499" customFormat="1" ht="18.75" customHeight="1">
      <c r="F106" s="569"/>
      <c r="G106" s="569"/>
      <c r="X106" s="569"/>
      <c r="AA106" s="569"/>
      <c r="AM106" s="570"/>
      <c r="AN106" s="570"/>
    </row>
    <row r="107" spans="6:40" s="499" customFormat="1" ht="18.75" customHeight="1">
      <c r="F107" s="569"/>
      <c r="G107" s="569"/>
      <c r="X107" s="569"/>
      <c r="AA107" s="569"/>
      <c r="AM107" s="570"/>
      <c r="AN107" s="570"/>
    </row>
    <row r="108" spans="6:40" s="499" customFormat="1" ht="18.75" customHeight="1">
      <c r="F108" s="569"/>
      <c r="G108" s="569"/>
      <c r="X108" s="569"/>
      <c r="AA108" s="569"/>
      <c r="AM108" s="570"/>
      <c r="AN108" s="570"/>
    </row>
    <row r="109" spans="6:40" s="499" customFormat="1" ht="18.75" customHeight="1">
      <c r="F109" s="569"/>
      <c r="G109" s="569"/>
      <c r="X109" s="569"/>
      <c r="AA109" s="569"/>
      <c r="AM109" s="570"/>
      <c r="AN109" s="570"/>
    </row>
    <row r="110" spans="6:40" s="499" customFormat="1" ht="18.75" customHeight="1">
      <c r="F110" s="569"/>
      <c r="G110" s="569"/>
      <c r="X110" s="569"/>
      <c r="AA110" s="569"/>
      <c r="AM110" s="570"/>
      <c r="AN110" s="570"/>
    </row>
    <row r="111" spans="6:40" s="499" customFormat="1" ht="18.75" customHeight="1">
      <c r="F111" s="569"/>
      <c r="G111" s="569"/>
      <c r="X111" s="569"/>
      <c r="AA111" s="569"/>
      <c r="AM111" s="570"/>
      <c r="AN111" s="570"/>
    </row>
    <row r="112" spans="6:40" s="499" customFormat="1" ht="18.75" customHeight="1">
      <c r="F112" s="569"/>
      <c r="G112" s="569"/>
      <c r="X112" s="569"/>
      <c r="AA112" s="569"/>
      <c r="AM112" s="570"/>
      <c r="AN112" s="570"/>
    </row>
    <row r="113" spans="6:40" s="499" customFormat="1" ht="18.75" customHeight="1">
      <c r="F113" s="569"/>
      <c r="G113" s="569"/>
      <c r="X113" s="569"/>
      <c r="AA113" s="569"/>
      <c r="AM113" s="570"/>
      <c r="AN113" s="570"/>
    </row>
    <row r="114" spans="6:40" s="499" customFormat="1" ht="18.75" customHeight="1">
      <c r="F114" s="569"/>
      <c r="G114" s="569"/>
      <c r="X114" s="569"/>
      <c r="AA114" s="569"/>
      <c r="AM114" s="570"/>
      <c r="AN114" s="570"/>
    </row>
    <row r="115" spans="6:40" s="499" customFormat="1" ht="18.75" customHeight="1">
      <c r="F115" s="569"/>
      <c r="G115" s="569"/>
      <c r="X115" s="569"/>
      <c r="AA115" s="569"/>
      <c r="AM115" s="570"/>
      <c r="AN115" s="570"/>
    </row>
    <row r="116" spans="6:40" s="499" customFormat="1" ht="18.75" customHeight="1">
      <c r="F116" s="569"/>
      <c r="G116" s="569"/>
      <c r="X116" s="569"/>
      <c r="AA116" s="569"/>
      <c r="AM116" s="570"/>
      <c r="AN116" s="570"/>
    </row>
    <row r="117" spans="6:40" s="499" customFormat="1" ht="18.75" customHeight="1">
      <c r="F117" s="569"/>
      <c r="G117" s="569"/>
      <c r="X117" s="569"/>
      <c r="AA117" s="569"/>
      <c r="AM117" s="570"/>
      <c r="AN117" s="570"/>
    </row>
    <row r="118" spans="6:40" s="499" customFormat="1" ht="18.75" customHeight="1">
      <c r="F118" s="569"/>
      <c r="G118" s="569"/>
      <c r="X118" s="569"/>
      <c r="AA118" s="569"/>
      <c r="AM118" s="570"/>
      <c r="AN118" s="570"/>
    </row>
    <row r="119" spans="6:40" s="499" customFormat="1" ht="18.75" customHeight="1">
      <c r="F119" s="569"/>
      <c r="G119" s="569"/>
      <c r="X119" s="569"/>
      <c r="AA119" s="569"/>
      <c r="AM119" s="570"/>
      <c r="AN119" s="570"/>
    </row>
    <row r="120" spans="6:40" s="499" customFormat="1" ht="18.75" customHeight="1">
      <c r="F120" s="569"/>
      <c r="G120" s="569"/>
      <c r="X120" s="569"/>
      <c r="AA120" s="569"/>
      <c r="AM120" s="570"/>
      <c r="AN120" s="570"/>
    </row>
    <row r="121" spans="6:40" s="499" customFormat="1" ht="18.75" customHeight="1">
      <c r="F121" s="569"/>
      <c r="G121" s="569"/>
      <c r="X121" s="569"/>
      <c r="AA121" s="569"/>
      <c r="AM121" s="570"/>
      <c r="AN121" s="570"/>
    </row>
    <row r="122" spans="6:40" s="499" customFormat="1" ht="18.75" customHeight="1">
      <c r="F122" s="569"/>
      <c r="G122" s="569"/>
      <c r="X122" s="569"/>
      <c r="AA122" s="569"/>
      <c r="AM122" s="570"/>
      <c r="AN122" s="570"/>
    </row>
    <row r="123" spans="6:40" s="499" customFormat="1" ht="18.75" customHeight="1">
      <c r="F123" s="569"/>
      <c r="G123" s="569"/>
      <c r="X123" s="569"/>
      <c r="AA123" s="569"/>
      <c r="AM123" s="570"/>
      <c r="AN123" s="570"/>
    </row>
    <row r="124" spans="6:40" s="499" customFormat="1" ht="18.75" customHeight="1">
      <c r="F124" s="569"/>
      <c r="G124" s="569"/>
      <c r="X124" s="569"/>
      <c r="AA124" s="569"/>
      <c r="AM124" s="570"/>
      <c r="AN124" s="570"/>
    </row>
    <row r="125" spans="6:40" s="499" customFormat="1" ht="18.75" customHeight="1">
      <c r="F125" s="569"/>
      <c r="G125" s="569"/>
      <c r="X125" s="569"/>
      <c r="AA125" s="569"/>
      <c r="AM125" s="570"/>
      <c r="AN125" s="570"/>
    </row>
    <row r="126" spans="6:40" s="499" customFormat="1" ht="18.75" customHeight="1">
      <c r="F126" s="569"/>
      <c r="G126" s="569"/>
      <c r="X126" s="569"/>
      <c r="AA126" s="569"/>
      <c r="AM126" s="570"/>
      <c r="AN126" s="570"/>
    </row>
    <row r="127" spans="6:40" s="499" customFormat="1" ht="18.75" customHeight="1">
      <c r="F127" s="569"/>
      <c r="G127" s="569"/>
      <c r="X127" s="569"/>
      <c r="AA127" s="569"/>
      <c r="AM127" s="570"/>
      <c r="AN127" s="570"/>
    </row>
    <row r="128" spans="6:40" s="499" customFormat="1" ht="18.75" customHeight="1">
      <c r="F128" s="569"/>
      <c r="G128" s="569"/>
      <c r="X128" s="569"/>
      <c r="AA128" s="569"/>
      <c r="AM128" s="570"/>
      <c r="AN128" s="570"/>
    </row>
    <row r="129" spans="6:40" s="499" customFormat="1" ht="18.75" customHeight="1">
      <c r="F129" s="569"/>
      <c r="G129" s="569"/>
      <c r="X129" s="569"/>
      <c r="AA129" s="569"/>
      <c r="AM129" s="570"/>
      <c r="AN129" s="570"/>
    </row>
    <row r="130" spans="6:40" s="499" customFormat="1" ht="18.75" customHeight="1">
      <c r="F130" s="569"/>
      <c r="G130" s="569"/>
      <c r="X130" s="569"/>
      <c r="AA130" s="569"/>
      <c r="AM130" s="570"/>
      <c r="AN130" s="570"/>
    </row>
    <row r="131" spans="6:40" s="499" customFormat="1" ht="18.75" customHeight="1">
      <c r="F131" s="569"/>
      <c r="G131" s="569"/>
      <c r="X131" s="569"/>
      <c r="AA131" s="569"/>
      <c r="AM131" s="570"/>
      <c r="AN131" s="570"/>
    </row>
    <row r="132" spans="6:40" s="499" customFormat="1" ht="18.75" customHeight="1">
      <c r="F132" s="569"/>
      <c r="G132" s="569"/>
      <c r="X132" s="569"/>
      <c r="AA132" s="569"/>
      <c r="AM132" s="570"/>
      <c r="AN132" s="570"/>
    </row>
    <row r="133" spans="6:40" s="499" customFormat="1" ht="18.75" customHeight="1">
      <c r="F133" s="569"/>
      <c r="G133" s="569"/>
      <c r="X133" s="569"/>
      <c r="AA133" s="569"/>
      <c r="AM133" s="570"/>
      <c r="AN133" s="570"/>
    </row>
    <row r="134" spans="6:40" s="499" customFormat="1" ht="18.75" customHeight="1">
      <c r="F134" s="569"/>
      <c r="G134" s="569"/>
      <c r="X134" s="569"/>
      <c r="AA134" s="569"/>
      <c r="AM134" s="570"/>
      <c r="AN134" s="570"/>
    </row>
    <row r="135" spans="6:40" s="499" customFormat="1" ht="18.75" customHeight="1">
      <c r="F135" s="569"/>
      <c r="G135" s="569"/>
      <c r="X135" s="569"/>
      <c r="AA135" s="569"/>
      <c r="AM135" s="570"/>
      <c r="AN135" s="570"/>
    </row>
    <row r="136" spans="6:40" s="499" customFormat="1" ht="18.75" customHeight="1">
      <c r="F136" s="569"/>
      <c r="G136" s="569"/>
      <c r="X136" s="569"/>
      <c r="AA136" s="569"/>
      <c r="AM136" s="570"/>
      <c r="AN136" s="570"/>
    </row>
    <row r="137" spans="6:40" s="499" customFormat="1" ht="18.75" customHeight="1">
      <c r="F137" s="569"/>
      <c r="G137" s="569"/>
      <c r="X137" s="569"/>
      <c r="AA137" s="569"/>
      <c r="AM137" s="570"/>
      <c r="AN137" s="570"/>
    </row>
    <row r="138" spans="6:40" s="499" customFormat="1" ht="18.75" customHeight="1">
      <c r="F138" s="569"/>
      <c r="G138" s="569"/>
      <c r="X138" s="569"/>
      <c r="AA138" s="569"/>
      <c r="AM138" s="570"/>
      <c r="AN138" s="570"/>
    </row>
  </sheetData>
  <mergeCells count="1">
    <mergeCell ref="L2:AN2"/>
  </mergeCells>
  <pageMargins left="0.7" right="0.7" top="0.75" bottom="0.75" header="0.3" footer="0.3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44"/>
  <sheetViews>
    <sheetView zoomScale="84" zoomScaleNormal="84" workbookViewId="0">
      <pane ySplit="1" topLeftCell="A89" activePane="bottomLeft" state="frozen"/>
      <selection pane="bottomLeft" activeCell="L136" sqref="L136"/>
    </sheetView>
  </sheetViews>
  <sheetFormatPr baseColWidth="10" defaultColWidth="5.7109375" defaultRowHeight="18.75" customHeight="1"/>
  <cols>
    <col min="1" max="1" width="2.7109375" style="701" customWidth="1"/>
    <col min="2" max="2" width="5.7109375" style="701"/>
    <col min="3" max="3" width="7" style="701" customWidth="1"/>
    <col min="4" max="4" width="11.42578125" style="701" customWidth="1"/>
    <col min="5" max="6" width="5.7109375" style="701"/>
    <col min="7" max="7" width="7" style="701" customWidth="1"/>
    <col min="8" max="8" width="6.7109375" style="701" customWidth="1"/>
    <col min="9" max="9" width="6.42578125" style="701" customWidth="1"/>
    <col min="10" max="11" width="5.7109375" style="701"/>
    <col min="12" max="12" width="7.42578125" style="701" customWidth="1"/>
    <col min="13" max="13" width="5.7109375" style="701"/>
    <col min="14" max="14" width="6.7109375" style="701" customWidth="1"/>
    <col min="15" max="18" width="5.7109375" style="701"/>
    <col min="19" max="19" width="6.7109375" style="701" customWidth="1"/>
    <col min="20" max="31" width="5.7109375" style="701"/>
    <col min="32" max="32" width="9.28515625" style="701" customWidth="1"/>
    <col min="33" max="16384" width="5.7109375" style="701"/>
  </cols>
  <sheetData>
    <row r="1" spans="2:32" ht="60.75" customHeight="1">
      <c r="C1" s="862" t="s">
        <v>130</v>
      </c>
      <c r="D1" s="862"/>
      <c r="E1" s="702" t="s">
        <v>88</v>
      </c>
      <c r="F1" s="702" t="s">
        <v>89</v>
      </c>
      <c r="G1" s="702" t="s">
        <v>90</v>
      </c>
      <c r="H1" s="702" t="s">
        <v>175</v>
      </c>
      <c r="I1" s="702" t="s">
        <v>91</v>
      </c>
      <c r="J1" s="702" t="s">
        <v>93</v>
      </c>
      <c r="K1" s="702" t="s">
        <v>256</v>
      </c>
      <c r="L1" s="702" t="s">
        <v>100</v>
      </c>
      <c r="M1" s="702" t="s">
        <v>94</v>
      </c>
      <c r="N1" s="702" t="s">
        <v>95</v>
      </c>
      <c r="O1" s="702" t="s">
        <v>96</v>
      </c>
      <c r="P1" s="703" t="s">
        <v>824</v>
      </c>
      <c r="Q1" s="702" t="s">
        <v>97</v>
      </c>
      <c r="R1" s="702" t="s">
        <v>98</v>
      </c>
      <c r="S1" s="702" t="s">
        <v>99</v>
      </c>
      <c r="T1" s="702" t="s">
        <v>133</v>
      </c>
      <c r="U1" s="702" t="s">
        <v>101</v>
      </c>
      <c r="V1" s="702" t="s">
        <v>899</v>
      </c>
      <c r="W1" s="702" t="s">
        <v>1040</v>
      </c>
      <c r="X1" s="702" t="s">
        <v>989</v>
      </c>
      <c r="Y1" s="704"/>
      <c r="Z1" s="702" t="s">
        <v>195</v>
      </c>
      <c r="AA1" s="702" t="s">
        <v>92</v>
      </c>
      <c r="AB1" s="702" t="s">
        <v>135</v>
      </c>
      <c r="AC1" s="702" t="s">
        <v>134</v>
      </c>
      <c r="AD1" s="702" t="s">
        <v>229</v>
      </c>
      <c r="AE1" s="705"/>
      <c r="AF1" s="706" t="s">
        <v>86</v>
      </c>
    </row>
    <row r="2" spans="2:32" ht="18.75" customHeight="1">
      <c r="B2" s="860" t="s">
        <v>1126</v>
      </c>
      <c r="C2" s="853" t="s">
        <v>126</v>
      </c>
      <c r="D2" s="853"/>
      <c r="E2" s="707">
        <v>47</v>
      </c>
      <c r="F2" s="707">
        <v>7</v>
      </c>
      <c r="G2" s="707">
        <v>58</v>
      </c>
      <c r="H2" s="707">
        <v>162</v>
      </c>
      <c r="I2" s="707">
        <v>120</v>
      </c>
      <c r="J2" s="707">
        <v>76</v>
      </c>
      <c r="K2" s="707">
        <v>17</v>
      </c>
      <c r="L2" s="708">
        <v>172</v>
      </c>
      <c r="M2" s="707">
        <v>18</v>
      </c>
      <c r="N2" s="709">
        <v>205</v>
      </c>
      <c r="O2" s="707">
        <v>1</v>
      </c>
      <c r="P2" s="707">
        <v>66</v>
      </c>
      <c r="Q2" s="708">
        <v>21</v>
      </c>
      <c r="R2" s="709"/>
      <c r="S2" s="707">
        <v>122</v>
      </c>
      <c r="T2" s="707">
        <v>6</v>
      </c>
      <c r="U2" s="707">
        <v>4</v>
      </c>
      <c r="V2" s="707">
        <v>41</v>
      </c>
      <c r="W2" s="707">
        <v>11</v>
      </c>
      <c r="X2" s="707">
        <v>9</v>
      </c>
      <c r="Y2" s="710"/>
      <c r="Z2" s="709">
        <v>1</v>
      </c>
      <c r="AA2" s="708">
        <v>2</v>
      </c>
      <c r="AB2" s="708">
        <v>3</v>
      </c>
      <c r="AC2" s="707">
        <v>0</v>
      </c>
      <c r="AD2" s="707">
        <v>2</v>
      </c>
      <c r="AE2" s="710"/>
      <c r="AF2" s="707">
        <f t="shared" ref="AF2:AF7" si="0">SUM(E2:AD2)</f>
        <v>1171</v>
      </c>
    </row>
    <row r="3" spans="2:32" ht="18.75" customHeight="1">
      <c r="B3" s="860"/>
      <c r="C3" s="854" t="s">
        <v>125</v>
      </c>
      <c r="D3" s="854"/>
      <c r="E3" s="711">
        <v>6</v>
      </c>
      <c r="F3" s="711"/>
      <c r="G3" s="711">
        <v>10</v>
      </c>
      <c r="H3" s="711">
        <v>28</v>
      </c>
      <c r="I3" s="711"/>
      <c r="J3" s="711"/>
      <c r="K3" s="711"/>
      <c r="L3" s="712">
        <v>66</v>
      </c>
      <c r="M3" s="711"/>
      <c r="N3" s="711">
        <v>111</v>
      </c>
      <c r="O3" s="711"/>
      <c r="P3" s="711"/>
      <c r="Q3" s="711"/>
      <c r="R3" s="711"/>
      <c r="S3" s="711"/>
      <c r="T3" s="711"/>
      <c r="U3" s="711"/>
      <c r="V3" s="711"/>
      <c r="W3" s="711"/>
      <c r="X3" s="711"/>
      <c r="Y3" s="710"/>
      <c r="Z3" s="711"/>
      <c r="AA3" s="711"/>
      <c r="AB3" s="711"/>
      <c r="AC3" s="711"/>
      <c r="AD3" s="711"/>
      <c r="AE3" s="710"/>
      <c r="AF3" s="711">
        <f t="shared" si="0"/>
        <v>221</v>
      </c>
    </row>
    <row r="4" spans="2:32" ht="18.75" customHeight="1">
      <c r="B4" s="860"/>
      <c r="C4" s="855" t="s">
        <v>124</v>
      </c>
      <c r="D4" s="855"/>
      <c r="E4" s="713">
        <v>3</v>
      </c>
      <c r="F4" s="713"/>
      <c r="G4" s="713">
        <v>10</v>
      </c>
      <c r="H4" s="713">
        <v>16</v>
      </c>
      <c r="I4" s="713"/>
      <c r="J4" s="713"/>
      <c r="K4" s="713"/>
      <c r="L4" s="714">
        <v>48</v>
      </c>
      <c r="M4" s="713"/>
      <c r="N4" s="713">
        <v>50</v>
      </c>
      <c r="O4" s="713"/>
      <c r="P4" s="713"/>
      <c r="Q4" s="713"/>
      <c r="R4" s="713"/>
      <c r="S4" s="713"/>
      <c r="T4" s="713"/>
      <c r="U4" s="713"/>
      <c r="V4" s="713"/>
      <c r="W4" s="713"/>
      <c r="X4" s="713"/>
      <c r="Y4" s="710"/>
      <c r="Z4" s="713"/>
      <c r="AA4" s="713"/>
      <c r="AB4" s="713"/>
      <c r="AC4" s="713"/>
      <c r="AD4" s="713"/>
      <c r="AE4" s="710"/>
      <c r="AF4" s="707">
        <f t="shared" si="0"/>
        <v>127</v>
      </c>
    </row>
    <row r="5" spans="2:32" ht="18.75" customHeight="1">
      <c r="B5" s="860"/>
      <c r="C5" s="854" t="s">
        <v>127</v>
      </c>
      <c r="D5" s="854"/>
      <c r="E5" s="715"/>
      <c r="F5" s="715"/>
      <c r="G5" s="715"/>
      <c r="H5" s="715"/>
      <c r="I5" s="715"/>
      <c r="J5" s="715"/>
      <c r="K5" s="715"/>
      <c r="L5" s="716"/>
      <c r="M5" s="715"/>
      <c r="N5" s="715">
        <v>19</v>
      </c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0"/>
      <c r="Z5" s="715"/>
      <c r="AA5" s="715"/>
      <c r="AB5" s="715"/>
      <c r="AC5" s="715"/>
      <c r="AD5" s="715"/>
      <c r="AE5" s="710"/>
      <c r="AF5" s="711">
        <f t="shared" si="0"/>
        <v>19</v>
      </c>
    </row>
    <row r="6" spans="2:32" ht="18.75" customHeight="1">
      <c r="B6" s="860"/>
      <c r="C6" s="856" t="s">
        <v>128</v>
      </c>
      <c r="D6" s="856"/>
      <c r="E6" s="713">
        <v>2</v>
      </c>
      <c r="F6" s="713"/>
      <c r="G6" s="713">
        <v>5</v>
      </c>
      <c r="H6" s="713">
        <v>20</v>
      </c>
      <c r="I6" s="713"/>
      <c r="J6" s="713"/>
      <c r="K6" s="713"/>
      <c r="L6" s="714">
        <v>8</v>
      </c>
      <c r="M6" s="713"/>
      <c r="N6" s="713">
        <v>0</v>
      </c>
      <c r="O6" s="713"/>
      <c r="P6" s="713"/>
      <c r="Q6" s="713"/>
      <c r="R6" s="713"/>
      <c r="S6" s="713"/>
      <c r="T6" s="713"/>
      <c r="U6" s="713"/>
      <c r="V6" s="713"/>
      <c r="W6" s="713"/>
      <c r="X6" s="713"/>
      <c r="Y6" s="710"/>
      <c r="Z6" s="713"/>
      <c r="AA6" s="713"/>
      <c r="AB6" s="713"/>
      <c r="AC6" s="713"/>
      <c r="AD6" s="713"/>
      <c r="AE6" s="710"/>
      <c r="AF6" s="707">
        <f t="shared" si="0"/>
        <v>35</v>
      </c>
    </row>
    <row r="7" spans="2:32" ht="18.75" customHeight="1">
      <c r="B7" s="860"/>
      <c r="C7" s="854" t="s">
        <v>129</v>
      </c>
      <c r="D7" s="854"/>
      <c r="E7" s="715">
        <v>26</v>
      </c>
      <c r="F7" s="715">
        <v>2</v>
      </c>
      <c r="G7" s="715">
        <v>34</v>
      </c>
      <c r="H7" s="715">
        <v>88</v>
      </c>
      <c r="I7" s="716">
        <v>0</v>
      </c>
      <c r="J7" s="715"/>
      <c r="K7" s="715"/>
      <c r="L7" s="712">
        <v>39</v>
      </c>
      <c r="M7" s="715"/>
      <c r="N7" s="715">
        <v>121</v>
      </c>
      <c r="O7" s="715"/>
      <c r="P7" s="715"/>
      <c r="Q7" s="715"/>
      <c r="R7" s="715"/>
      <c r="S7" s="715"/>
      <c r="T7" s="715"/>
      <c r="U7" s="715"/>
      <c r="V7" s="715"/>
      <c r="W7" s="715"/>
      <c r="X7" s="715"/>
      <c r="Y7" s="710"/>
      <c r="Z7" s="715">
        <v>2</v>
      </c>
      <c r="AA7" s="715"/>
      <c r="AB7" s="715"/>
      <c r="AC7" s="715"/>
      <c r="AD7" s="715"/>
      <c r="AE7" s="710"/>
      <c r="AF7" s="717">
        <f t="shared" si="0"/>
        <v>312</v>
      </c>
    </row>
    <row r="8" spans="2:32" ht="18.75" customHeight="1">
      <c r="B8" s="860"/>
      <c r="D8" s="718"/>
      <c r="E8" s="713"/>
      <c r="F8" s="713"/>
      <c r="G8" s="713"/>
      <c r="H8" s="713"/>
      <c r="I8" s="713"/>
      <c r="J8" s="713"/>
      <c r="K8" s="713"/>
      <c r="L8" s="708"/>
      <c r="M8" s="713"/>
      <c r="N8" s="713"/>
      <c r="O8" s="713"/>
      <c r="P8" s="713"/>
      <c r="Q8" s="713"/>
      <c r="R8" s="713"/>
      <c r="S8" s="713"/>
      <c r="T8" s="713"/>
      <c r="U8" s="713"/>
      <c r="V8" s="713"/>
      <c r="W8" s="713"/>
      <c r="X8" s="713"/>
      <c r="Y8" s="710"/>
      <c r="Z8" s="713"/>
      <c r="AA8" s="713"/>
      <c r="AB8" s="713"/>
      <c r="AC8" s="713"/>
      <c r="AD8" s="713"/>
      <c r="AE8" s="710"/>
      <c r="AF8" s="713"/>
    </row>
    <row r="9" spans="2:32" ht="18.75" customHeight="1">
      <c r="B9" s="860"/>
      <c r="C9" s="857" t="s">
        <v>86</v>
      </c>
      <c r="D9" s="857"/>
      <c r="E9" s="719">
        <f>SUM(E2:E7)</f>
        <v>84</v>
      </c>
      <c r="F9" s="719">
        <f t="shared" ref="F9:X9" si="1">SUM(F2:F8)</f>
        <v>9</v>
      </c>
      <c r="G9" s="719">
        <f t="shared" si="1"/>
        <v>117</v>
      </c>
      <c r="H9" s="719">
        <f t="shared" si="1"/>
        <v>314</v>
      </c>
      <c r="I9" s="719">
        <f t="shared" si="1"/>
        <v>120</v>
      </c>
      <c r="J9" s="720">
        <f t="shared" si="1"/>
        <v>76</v>
      </c>
      <c r="K9" s="720">
        <f t="shared" si="1"/>
        <v>17</v>
      </c>
      <c r="L9" s="720">
        <f t="shared" si="1"/>
        <v>333</v>
      </c>
      <c r="M9" s="720">
        <f t="shared" si="1"/>
        <v>18</v>
      </c>
      <c r="N9" s="719">
        <f t="shared" si="1"/>
        <v>506</v>
      </c>
      <c r="O9" s="720">
        <f t="shared" si="1"/>
        <v>1</v>
      </c>
      <c r="P9" s="720">
        <f>SUM(P2:P8)</f>
        <v>66</v>
      </c>
      <c r="Q9" s="719">
        <f t="shared" si="1"/>
        <v>21</v>
      </c>
      <c r="R9" s="720">
        <f t="shared" si="1"/>
        <v>0</v>
      </c>
      <c r="S9" s="719">
        <f t="shared" si="1"/>
        <v>122</v>
      </c>
      <c r="T9" s="719">
        <f t="shared" si="1"/>
        <v>6</v>
      </c>
      <c r="U9" s="720">
        <f t="shared" si="1"/>
        <v>4</v>
      </c>
      <c r="V9" s="719">
        <f t="shared" si="1"/>
        <v>41</v>
      </c>
      <c r="W9" s="719">
        <f>SUM(W2:W8)</f>
        <v>11</v>
      </c>
      <c r="X9" s="721">
        <f t="shared" si="1"/>
        <v>9</v>
      </c>
      <c r="Y9" s="710"/>
      <c r="Z9" s="722">
        <f>SUM(Z2:Z8)</f>
        <v>3</v>
      </c>
      <c r="AA9" s="720">
        <f>SUM(AA2:AA8)</f>
        <v>2</v>
      </c>
      <c r="AB9" s="720">
        <f>SUM(AB2:AB8)</f>
        <v>3</v>
      </c>
      <c r="AC9" s="723">
        <f>SUM(AC2:AC8)</f>
        <v>0</v>
      </c>
      <c r="AD9" s="721">
        <f>SUM(AD2:AD8)</f>
        <v>2</v>
      </c>
      <c r="AE9" s="710"/>
      <c r="AF9" s="724">
        <f>SUM(AF2:AF7)</f>
        <v>1885</v>
      </c>
    </row>
    <row r="10" spans="2:32" ht="18.75" customHeight="1">
      <c r="D10" s="710"/>
      <c r="E10" s="713"/>
      <c r="F10" s="713"/>
      <c r="G10" s="713"/>
      <c r="H10" s="713"/>
      <c r="I10" s="713"/>
      <c r="J10" s="713"/>
      <c r="K10" s="713"/>
      <c r="L10" s="713"/>
      <c r="M10" s="713"/>
      <c r="N10" s="713"/>
      <c r="O10" s="713"/>
      <c r="P10" s="713"/>
      <c r="Q10" s="713"/>
      <c r="R10" s="713"/>
      <c r="S10" s="713"/>
      <c r="T10" s="713"/>
      <c r="U10" s="713"/>
      <c r="V10" s="713"/>
      <c r="W10" s="713"/>
      <c r="X10" s="713"/>
      <c r="Y10" s="710"/>
      <c r="Z10" s="710"/>
      <c r="AA10" s="710"/>
      <c r="AB10" s="710"/>
      <c r="AC10" s="710"/>
      <c r="AD10" s="710"/>
      <c r="AE10" s="710"/>
      <c r="AF10" s="725"/>
    </row>
    <row r="12" spans="2:32" ht="18.75" customHeight="1">
      <c r="B12" s="858" t="s">
        <v>1127</v>
      </c>
      <c r="C12" s="853" t="s">
        <v>126</v>
      </c>
      <c r="D12" s="853"/>
      <c r="E12" s="707">
        <v>29</v>
      </c>
      <c r="F12" s="707">
        <v>7</v>
      </c>
      <c r="G12" s="707">
        <v>47</v>
      </c>
      <c r="H12" s="707">
        <v>131</v>
      </c>
      <c r="I12" s="707">
        <v>88</v>
      </c>
      <c r="J12" s="707">
        <v>67</v>
      </c>
      <c r="K12" s="707">
        <v>14</v>
      </c>
      <c r="L12" s="708">
        <v>152</v>
      </c>
      <c r="M12" s="707">
        <v>5</v>
      </c>
      <c r="N12" s="709">
        <v>0</v>
      </c>
      <c r="O12" s="707">
        <v>1</v>
      </c>
      <c r="P12" s="707">
        <v>0</v>
      </c>
      <c r="Q12" s="708">
        <v>27</v>
      </c>
      <c r="R12" s="709"/>
      <c r="S12" s="707">
        <v>92</v>
      </c>
      <c r="T12" s="707">
        <v>11</v>
      </c>
      <c r="U12" s="707">
        <v>4</v>
      </c>
      <c r="V12" s="707">
        <v>30</v>
      </c>
      <c r="W12" s="707">
        <v>8</v>
      </c>
      <c r="X12" s="707">
        <v>12</v>
      </c>
      <c r="Y12" s="710"/>
      <c r="Z12" s="709">
        <v>9</v>
      </c>
      <c r="AA12" s="708">
        <v>0</v>
      </c>
      <c r="AB12" s="708">
        <v>0</v>
      </c>
      <c r="AC12" s="707">
        <v>0</v>
      </c>
      <c r="AD12" s="707">
        <v>2</v>
      </c>
      <c r="AE12" s="710"/>
      <c r="AF12" s="707">
        <f>SUM(E12:AD12)</f>
        <v>736</v>
      </c>
    </row>
    <row r="13" spans="2:32" ht="18.75" customHeight="1">
      <c r="B13" s="858"/>
      <c r="C13" s="854" t="s">
        <v>125</v>
      </c>
      <c r="D13" s="854"/>
      <c r="E13" s="711">
        <v>3</v>
      </c>
      <c r="F13" s="711"/>
      <c r="G13" s="711">
        <v>7</v>
      </c>
      <c r="H13" s="711">
        <v>26</v>
      </c>
      <c r="I13" s="711"/>
      <c r="J13" s="711"/>
      <c r="K13" s="711"/>
      <c r="L13" s="712">
        <v>42</v>
      </c>
      <c r="M13" s="711"/>
      <c r="N13" s="711">
        <v>88</v>
      </c>
      <c r="O13" s="711"/>
      <c r="P13" s="711"/>
      <c r="Q13" s="711"/>
      <c r="R13" s="711"/>
      <c r="S13" s="711"/>
      <c r="T13" s="711"/>
      <c r="U13" s="711"/>
      <c r="V13" s="711"/>
      <c r="W13" s="711"/>
      <c r="X13" s="711"/>
      <c r="Y13" s="710"/>
      <c r="Z13" s="711"/>
      <c r="AA13" s="711"/>
      <c r="AB13" s="711"/>
      <c r="AC13" s="711"/>
      <c r="AD13" s="711"/>
      <c r="AE13" s="710"/>
      <c r="AF13" s="711">
        <f>SUM(E13:AD13)</f>
        <v>166</v>
      </c>
    </row>
    <row r="14" spans="2:32" ht="18.75" customHeight="1">
      <c r="B14" s="858"/>
      <c r="C14" s="855" t="s">
        <v>124</v>
      </c>
      <c r="D14" s="855"/>
      <c r="E14" s="713">
        <v>5</v>
      </c>
      <c r="F14" s="713"/>
      <c r="G14" s="713">
        <v>0</v>
      </c>
      <c r="H14" s="713">
        <v>21</v>
      </c>
      <c r="I14" s="713"/>
      <c r="J14" s="713"/>
      <c r="K14" s="713"/>
      <c r="L14" s="714">
        <v>26</v>
      </c>
      <c r="M14" s="713"/>
      <c r="N14" s="713">
        <v>31</v>
      </c>
      <c r="O14" s="713"/>
      <c r="P14" s="713"/>
      <c r="Q14" s="713"/>
      <c r="R14" s="713"/>
      <c r="S14" s="713"/>
      <c r="T14" s="713"/>
      <c r="U14" s="713"/>
      <c r="V14" s="713"/>
      <c r="W14" s="713"/>
      <c r="X14" s="713"/>
      <c r="Y14" s="710"/>
      <c r="Z14" s="713"/>
      <c r="AA14" s="713"/>
      <c r="AB14" s="713"/>
      <c r="AC14" s="713"/>
      <c r="AD14" s="713"/>
      <c r="AE14" s="710"/>
      <c r="AF14" s="707">
        <f>SUM(E14:AE14)</f>
        <v>83</v>
      </c>
    </row>
    <row r="15" spans="2:32" ht="18.75" customHeight="1">
      <c r="B15" s="858"/>
      <c r="C15" s="854" t="s">
        <v>127</v>
      </c>
      <c r="D15" s="854"/>
      <c r="E15" s="715"/>
      <c r="F15" s="715"/>
      <c r="G15" s="715"/>
      <c r="H15" s="715"/>
      <c r="I15" s="715"/>
      <c r="J15" s="715"/>
      <c r="K15" s="715"/>
      <c r="L15" s="716"/>
      <c r="M15" s="715"/>
      <c r="N15" s="715">
        <v>16</v>
      </c>
      <c r="O15" s="715"/>
      <c r="P15" s="715"/>
      <c r="Q15" s="715"/>
      <c r="R15" s="715"/>
      <c r="S15" s="715"/>
      <c r="T15" s="715"/>
      <c r="U15" s="715"/>
      <c r="V15" s="715"/>
      <c r="W15" s="715"/>
      <c r="X15" s="715"/>
      <c r="Y15" s="710"/>
      <c r="Z15" s="715"/>
      <c r="AA15" s="715"/>
      <c r="AB15" s="715"/>
      <c r="AC15" s="715"/>
      <c r="AD15" s="715"/>
      <c r="AE15" s="710"/>
      <c r="AF15" s="711">
        <f>SUM(E15:AE15)</f>
        <v>16</v>
      </c>
    </row>
    <row r="16" spans="2:32" ht="18.75" customHeight="1">
      <c r="B16" s="858"/>
      <c r="C16" s="856" t="s">
        <v>128</v>
      </c>
      <c r="D16" s="856"/>
      <c r="E16" s="713">
        <v>1</v>
      </c>
      <c r="F16" s="713"/>
      <c r="G16" s="713">
        <v>1</v>
      </c>
      <c r="H16" s="713">
        <v>17</v>
      </c>
      <c r="I16" s="713"/>
      <c r="J16" s="713"/>
      <c r="K16" s="713"/>
      <c r="L16" s="714">
        <v>16</v>
      </c>
      <c r="M16" s="713"/>
      <c r="N16" s="713">
        <v>0</v>
      </c>
      <c r="O16" s="713"/>
      <c r="P16" s="713"/>
      <c r="Q16" s="713"/>
      <c r="R16" s="713"/>
      <c r="S16" s="713"/>
      <c r="T16" s="713"/>
      <c r="U16" s="713"/>
      <c r="V16" s="713"/>
      <c r="W16" s="713"/>
      <c r="X16" s="713"/>
      <c r="Y16" s="710"/>
      <c r="Z16" s="713"/>
      <c r="AA16" s="713"/>
      <c r="AB16" s="713"/>
      <c r="AC16" s="713"/>
      <c r="AD16" s="713"/>
      <c r="AE16" s="710"/>
      <c r="AF16" s="707">
        <f>SUM(E16:AD16)</f>
        <v>35</v>
      </c>
    </row>
    <row r="17" spans="2:32" ht="18.75" customHeight="1">
      <c r="B17" s="858"/>
      <c r="C17" s="854" t="s">
        <v>129</v>
      </c>
      <c r="D17" s="854"/>
      <c r="E17" s="715">
        <v>14</v>
      </c>
      <c r="F17" s="715">
        <v>5</v>
      </c>
      <c r="G17" s="715">
        <v>18</v>
      </c>
      <c r="H17" s="715">
        <v>63</v>
      </c>
      <c r="I17" s="716">
        <v>26</v>
      </c>
      <c r="J17" s="715"/>
      <c r="K17" s="715"/>
      <c r="L17" s="712">
        <v>0</v>
      </c>
      <c r="M17" s="715"/>
      <c r="N17" s="715">
        <v>95</v>
      </c>
      <c r="O17" s="715"/>
      <c r="P17" s="715"/>
      <c r="Q17" s="715"/>
      <c r="R17" s="715"/>
      <c r="S17" s="715"/>
      <c r="T17" s="715"/>
      <c r="U17" s="715"/>
      <c r="V17" s="715"/>
      <c r="W17" s="715"/>
      <c r="X17" s="715"/>
      <c r="Y17" s="710"/>
      <c r="Z17" s="715"/>
      <c r="AA17" s="715"/>
      <c r="AB17" s="715"/>
      <c r="AC17" s="715"/>
      <c r="AD17" s="715"/>
      <c r="AE17" s="710"/>
      <c r="AF17" s="717">
        <f>SUM(E17:AD17)</f>
        <v>221</v>
      </c>
    </row>
    <row r="18" spans="2:32" ht="18.75" customHeight="1">
      <c r="B18" s="858"/>
      <c r="D18" s="718"/>
      <c r="E18" s="713"/>
      <c r="F18" s="713"/>
      <c r="G18" s="713"/>
      <c r="H18" s="713"/>
      <c r="I18" s="713"/>
      <c r="J18" s="713"/>
      <c r="K18" s="713"/>
      <c r="L18" s="708"/>
      <c r="M18" s="713"/>
      <c r="N18" s="713"/>
      <c r="O18" s="713"/>
      <c r="P18" s="713"/>
      <c r="Q18" s="713"/>
      <c r="R18" s="713"/>
      <c r="S18" s="713"/>
      <c r="T18" s="713"/>
      <c r="U18" s="713"/>
      <c r="V18" s="713"/>
      <c r="W18" s="713"/>
      <c r="X18" s="713"/>
      <c r="Y18" s="710"/>
      <c r="Z18" s="713"/>
      <c r="AA18" s="713"/>
      <c r="AB18" s="713"/>
      <c r="AC18" s="713"/>
      <c r="AD18" s="713"/>
      <c r="AE18" s="710"/>
      <c r="AF18" s="713"/>
    </row>
    <row r="19" spans="2:32" ht="18.75" customHeight="1">
      <c r="B19" s="858"/>
      <c r="C19" s="857" t="s">
        <v>86</v>
      </c>
      <c r="D19" s="857"/>
      <c r="E19" s="719">
        <f>SUM(E12:E17)</f>
        <v>52</v>
      </c>
      <c r="F19" s="719">
        <f t="shared" ref="F19:O19" si="2">SUM(F12:F18)</f>
        <v>12</v>
      </c>
      <c r="G19" s="719">
        <f t="shared" si="2"/>
        <v>73</v>
      </c>
      <c r="H19" s="719">
        <f t="shared" si="2"/>
        <v>258</v>
      </c>
      <c r="I19" s="719">
        <f t="shared" si="2"/>
        <v>114</v>
      </c>
      <c r="J19" s="720">
        <f t="shared" si="2"/>
        <v>67</v>
      </c>
      <c r="K19" s="720">
        <f t="shared" si="2"/>
        <v>14</v>
      </c>
      <c r="L19" s="720">
        <f t="shared" si="2"/>
        <v>236</v>
      </c>
      <c r="M19" s="720">
        <f t="shared" si="2"/>
        <v>5</v>
      </c>
      <c r="N19" s="719">
        <f t="shared" si="2"/>
        <v>230</v>
      </c>
      <c r="O19" s="720">
        <f t="shared" si="2"/>
        <v>1</v>
      </c>
      <c r="P19" s="720">
        <f>SUM(P12:P18)</f>
        <v>0</v>
      </c>
      <c r="Q19" s="719">
        <f t="shared" ref="Q19:V19" si="3">SUM(Q12:Q18)</f>
        <v>27</v>
      </c>
      <c r="R19" s="720">
        <f t="shared" si="3"/>
        <v>0</v>
      </c>
      <c r="S19" s="719">
        <f t="shared" si="3"/>
        <v>92</v>
      </c>
      <c r="T19" s="719">
        <f t="shared" si="3"/>
        <v>11</v>
      </c>
      <c r="U19" s="720">
        <f t="shared" si="3"/>
        <v>4</v>
      </c>
      <c r="V19" s="719">
        <f t="shared" si="3"/>
        <v>30</v>
      </c>
      <c r="W19" s="719">
        <f>SUM(W12:W18)</f>
        <v>8</v>
      </c>
      <c r="X19" s="721">
        <f t="shared" ref="X19" si="4">SUM(X12:X18)</f>
        <v>12</v>
      </c>
      <c r="Y19" s="710"/>
      <c r="Z19" s="722">
        <f>SUM(Z12:Z18)</f>
        <v>9</v>
      </c>
      <c r="AA19" s="720">
        <f>SUM(AA12:AA18)</f>
        <v>0</v>
      </c>
      <c r="AB19" s="720">
        <f>SUM(AB12:AB18)</f>
        <v>0</v>
      </c>
      <c r="AC19" s="723">
        <f>SUM(AC12:AC18)</f>
        <v>0</v>
      </c>
      <c r="AD19" s="721">
        <f>SUM(AD12:AD18)</f>
        <v>2</v>
      </c>
      <c r="AE19" s="710"/>
      <c r="AF19" s="724">
        <f>SUM(E19:AD19)</f>
        <v>1257</v>
      </c>
    </row>
    <row r="20" spans="2:32" s="726" customFormat="1" ht="18.75" customHeight="1"/>
    <row r="21" spans="2:32" ht="18.75" customHeight="1">
      <c r="D21" s="710"/>
      <c r="E21" s="713"/>
      <c r="F21" s="713"/>
      <c r="G21" s="713"/>
      <c r="H21" s="713"/>
      <c r="I21" s="713"/>
      <c r="J21" s="713"/>
      <c r="K21" s="713"/>
      <c r="L21" s="713"/>
      <c r="M21" s="713"/>
      <c r="N21" s="713"/>
      <c r="O21" s="713"/>
      <c r="P21" s="713"/>
      <c r="Q21" s="713"/>
      <c r="R21" s="713"/>
      <c r="S21" s="713"/>
      <c r="T21" s="713"/>
      <c r="U21" s="713"/>
      <c r="V21" s="713"/>
      <c r="W21" s="713"/>
      <c r="X21" s="713"/>
      <c r="Y21" s="710"/>
      <c r="Z21" s="710"/>
      <c r="AA21" s="710"/>
      <c r="AB21" s="710"/>
      <c r="AC21" s="710"/>
      <c r="AD21" s="710"/>
      <c r="AE21" s="710"/>
      <c r="AF21" s="725"/>
    </row>
    <row r="22" spans="2:32" ht="18.75" customHeight="1">
      <c r="B22" s="860" t="s">
        <v>1128</v>
      </c>
      <c r="C22" s="853" t="s">
        <v>126</v>
      </c>
      <c r="D22" s="853"/>
      <c r="E22" s="707">
        <v>48</v>
      </c>
      <c r="F22" s="707">
        <v>5</v>
      </c>
      <c r="G22" s="707">
        <v>40</v>
      </c>
      <c r="H22" s="707">
        <v>188</v>
      </c>
      <c r="I22" s="707">
        <v>111</v>
      </c>
      <c r="J22" s="707">
        <v>60</v>
      </c>
      <c r="K22" s="707">
        <v>12</v>
      </c>
      <c r="L22" s="708">
        <v>172</v>
      </c>
      <c r="M22" s="707">
        <v>0</v>
      </c>
      <c r="N22" s="709">
        <v>0</v>
      </c>
      <c r="O22" s="707">
        <v>3</v>
      </c>
      <c r="P22" s="707">
        <v>47</v>
      </c>
      <c r="Q22" s="708">
        <v>20</v>
      </c>
      <c r="R22" s="709"/>
      <c r="S22" s="707">
        <v>95</v>
      </c>
      <c r="T22" s="707">
        <v>10</v>
      </c>
      <c r="U22" s="707">
        <v>3</v>
      </c>
      <c r="V22" s="707">
        <v>37</v>
      </c>
      <c r="W22" s="707">
        <v>5</v>
      </c>
      <c r="X22" s="707">
        <v>12</v>
      </c>
      <c r="Y22" s="710"/>
      <c r="Z22" s="709">
        <v>7</v>
      </c>
      <c r="AA22" s="708">
        <v>0</v>
      </c>
      <c r="AB22" s="708">
        <v>4</v>
      </c>
      <c r="AC22" s="707">
        <v>0</v>
      </c>
      <c r="AD22" s="707">
        <v>6</v>
      </c>
      <c r="AE22" s="710"/>
      <c r="AF22" s="707">
        <f>SUM(E22:AD22)</f>
        <v>885</v>
      </c>
    </row>
    <row r="23" spans="2:32" ht="18.75" customHeight="1">
      <c r="B23" s="860"/>
      <c r="C23" s="854" t="s">
        <v>125</v>
      </c>
      <c r="D23" s="854"/>
      <c r="E23" s="711">
        <v>9</v>
      </c>
      <c r="F23" s="711"/>
      <c r="G23" s="711">
        <v>11</v>
      </c>
      <c r="H23" s="711">
        <v>34</v>
      </c>
      <c r="I23" s="711"/>
      <c r="J23" s="711"/>
      <c r="K23" s="711"/>
      <c r="L23" s="712">
        <v>77</v>
      </c>
      <c r="M23" s="711"/>
      <c r="N23" s="711">
        <v>122</v>
      </c>
      <c r="O23" s="711"/>
      <c r="P23" s="711"/>
      <c r="Q23" s="711"/>
      <c r="R23" s="711"/>
      <c r="S23" s="711"/>
      <c r="T23" s="711"/>
      <c r="U23" s="711"/>
      <c r="V23" s="711"/>
      <c r="W23" s="711"/>
      <c r="X23" s="711"/>
      <c r="Y23" s="710"/>
      <c r="Z23" s="711"/>
      <c r="AA23" s="711"/>
      <c r="AB23" s="711"/>
      <c r="AC23" s="711"/>
      <c r="AD23" s="711"/>
      <c r="AE23" s="710"/>
      <c r="AF23" s="711">
        <f>SUM(E23:AD23)</f>
        <v>253</v>
      </c>
    </row>
    <row r="24" spans="2:32" ht="18.75" customHeight="1">
      <c r="B24" s="860"/>
      <c r="C24" s="855" t="s">
        <v>124</v>
      </c>
      <c r="D24" s="855"/>
      <c r="E24" s="713">
        <v>4</v>
      </c>
      <c r="F24" s="713"/>
      <c r="G24" s="713">
        <v>11</v>
      </c>
      <c r="H24" s="713">
        <v>21</v>
      </c>
      <c r="I24" s="713"/>
      <c r="J24" s="713"/>
      <c r="K24" s="713"/>
      <c r="L24" s="714">
        <v>44</v>
      </c>
      <c r="M24" s="713"/>
      <c r="N24" s="713">
        <v>32</v>
      </c>
      <c r="O24" s="713"/>
      <c r="P24" s="713"/>
      <c r="Q24" s="713"/>
      <c r="R24" s="713"/>
      <c r="S24" s="713"/>
      <c r="T24" s="713"/>
      <c r="U24" s="713"/>
      <c r="V24" s="713"/>
      <c r="W24" s="713"/>
      <c r="X24" s="713"/>
      <c r="Y24" s="710"/>
      <c r="Z24" s="713"/>
      <c r="AA24" s="713"/>
      <c r="AB24" s="713"/>
      <c r="AC24" s="713"/>
      <c r="AD24" s="713"/>
      <c r="AE24" s="710"/>
      <c r="AF24" s="707">
        <f>SUM(E24:AE24)</f>
        <v>112</v>
      </c>
    </row>
    <row r="25" spans="2:32" ht="18.75" customHeight="1">
      <c r="B25" s="860"/>
      <c r="C25" s="854" t="s">
        <v>127</v>
      </c>
      <c r="D25" s="854"/>
      <c r="E25" s="715"/>
      <c r="F25" s="715"/>
      <c r="G25" s="715"/>
      <c r="H25" s="715"/>
      <c r="I25" s="715"/>
      <c r="J25" s="715"/>
      <c r="K25" s="715"/>
      <c r="L25" s="716"/>
      <c r="M25" s="715"/>
      <c r="N25" s="715">
        <v>18</v>
      </c>
      <c r="O25" s="715"/>
      <c r="P25" s="715"/>
      <c r="Q25" s="715"/>
      <c r="R25" s="715"/>
      <c r="S25" s="715"/>
      <c r="T25" s="715"/>
      <c r="U25" s="715"/>
      <c r="V25" s="715"/>
      <c r="W25" s="715"/>
      <c r="X25" s="715"/>
      <c r="Y25" s="710"/>
      <c r="Z25" s="715"/>
      <c r="AA25" s="715"/>
      <c r="AB25" s="715"/>
      <c r="AC25" s="715"/>
      <c r="AD25" s="715"/>
      <c r="AE25" s="710"/>
      <c r="AF25" s="711">
        <f>SUM(E25:AE25)</f>
        <v>18</v>
      </c>
    </row>
    <row r="26" spans="2:32" ht="18.75" customHeight="1">
      <c r="B26" s="860"/>
      <c r="C26" s="856" t="s">
        <v>128</v>
      </c>
      <c r="D26" s="856"/>
      <c r="E26" s="713">
        <v>4</v>
      </c>
      <c r="F26" s="713"/>
      <c r="G26" s="713">
        <v>10</v>
      </c>
      <c r="H26" s="713">
        <v>20</v>
      </c>
      <c r="I26" s="713"/>
      <c r="J26" s="713"/>
      <c r="K26" s="713"/>
      <c r="L26" s="714">
        <v>10</v>
      </c>
      <c r="M26" s="713"/>
      <c r="N26" s="713">
        <v>0</v>
      </c>
      <c r="O26" s="713"/>
      <c r="P26" s="713"/>
      <c r="Q26" s="713"/>
      <c r="R26" s="713"/>
      <c r="S26" s="713"/>
      <c r="T26" s="713"/>
      <c r="U26" s="713"/>
      <c r="V26" s="713"/>
      <c r="W26" s="713"/>
      <c r="X26" s="713"/>
      <c r="Y26" s="710"/>
      <c r="Z26" s="713"/>
      <c r="AA26" s="713"/>
      <c r="AB26" s="713"/>
      <c r="AC26" s="713"/>
      <c r="AD26" s="713"/>
      <c r="AE26" s="710"/>
      <c r="AF26" s="707">
        <f>SUM(E26:AD26)</f>
        <v>44</v>
      </c>
    </row>
    <row r="27" spans="2:32" ht="18.75" customHeight="1">
      <c r="B27" s="860"/>
      <c r="C27" s="854" t="s">
        <v>129</v>
      </c>
      <c r="D27" s="854"/>
      <c r="E27" s="715">
        <v>31</v>
      </c>
      <c r="F27" s="715">
        <v>2</v>
      </c>
      <c r="G27" s="715">
        <v>27</v>
      </c>
      <c r="H27" s="715">
        <v>87</v>
      </c>
      <c r="I27" s="716">
        <v>34</v>
      </c>
      <c r="J27" s="715"/>
      <c r="K27" s="715"/>
      <c r="L27" s="712">
        <v>42</v>
      </c>
      <c r="M27" s="715"/>
      <c r="N27" s="715">
        <v>128</v>
      </c>
      <c r="O27" s="715"/>
      <c r="P27" s="715"/>
      <c r="Q27" s="715"/>
      <c r="R27" s="715"/>
      <c r="S27" s="715"/>
      <c r="T27" s="715"/>
      <c r="U27" s="715"/>
      <c r="V27" s="715"/>
      <c r="W27" s="715"/>
      <c r="X27" s="715"/>
      <c r="Y27" s="710"/>
      <c r="Z27" s="715">
        <v>3</v>
      </c>
      <c r="AA27" s="715"/>
      <c r="AB27" s="715"/>
      <c r="AC27" s="715"/>
      <c r="AD27" s="715"/>
      <c r="AE27" s="710"/>
      <c r="AF27" s="717">
        <f>SUM(E27:AD27)</f>
        <v>354</v>
      </c>
    </row>
    <row r="28" spans="2:32" ht="18.75" customHeight="1">
      <c r="B28" s="860"/>
      <c r="D28" s="718"/>
      <c r="E28" s="713"/>
      <c r="F28" s="713"/>
      <c r="G28" s="713"/>
      <c r="H28" s="713"/>
      <c r="I28" s="713"/>
      <c r="J28" s="713"/>
      <c r="K28" s="713"/>
      <c r="L28" s="708"/>
      <c r="M28" s="713"/>
      <c r="N28" s="713"/>
      <c r="O28" s="713"/>
      <c r="P28" s="713"/>
      <c r="Q28" s="713"/>
      <c r="R28" s="713"/>
      <c r="S28" s="713"/>
      <c r="T28" s="713"/>
      <c r="U28" s="713"/>
      <c r="V28" s="713"/>
      <c r="W28" s="713"/>
      <c r="X28" s="713"/>
      <c r="Y28" s="710"/>
      <c r="Z28" s="713"/>
      <c r="AA28" s="713"/>
      <c r="AB28" s="713"/>
      <c r="AC28" s="713"/>
      <c r="AD28" s="713"/>
      <c r="AE28" s="710"/>
      <c r="AF28" s="713"/>
    </row>
    <row r="29" spans="2:32" ht="18.75" customHeight="1">
      <c r="B29" s="860"/>
      <c r="C29" s="857" t="s">
        <v>86</v>
      </c>
      <c r="D29" s="857"/>
      <c r="E29" s="719">
        <f>SUM(E22:E27)</f>
        <v>96</v>
      </c>
      <c r="F29" s="719">
        <f t="shared" ref="F29:O29" si="5">SUM(F22:F28)</f>
        <v>7</v>
      </c>
      <c r="G29" s="719">
        <f t="shared" si="5"/>
        <v>99</v>
      </c>
      <c r="H29" s="719">
        <f t="shared" si="5"/>
        <v>350</v>
      </c>
      <c r="I29" s="719">
        <f t="shared" si="5"/>
        <v>145</v>
      </c>
      <c r="J29" s="720">
        <f t="shared" si="5"/>
        <v>60</v>
      </c>
      <c r="K29" s="720">
        <f t="shared" si="5"/>
        <v>12</v>
      </c>
      <c r="L29" s="720">
        <f t="shared" si="5"/>
        <v>345</v>
      </c>
      <c r="M29" s="720">
        <f t="shared" si="5"/>
        <v>0</v>
      </c>
      <c r="N29" s="719">
        <f t="shared" si="5"/>
        <v>300</v>
      </c>
      <c r="O29" s="720">
        <f t="shared" si="5"/>
        <v>3</v>
      </c>
      <c r="P29" s="720">
        <f>SUM(P22:P28)</f>
        <v>47</v>
      </c>
      <c r="Q29" s="719">
        <f t="shared" ref="Q29:V29" si="6">SUM(Q22:Q28)</f>
        <v>20</v>
      </c>
      <c r="R29" s="720">
        <f t="shared" si="6"/>
        <v>0</v>
      </c>
      <c r="S29" s="719">
        <f t="shared" si="6"/>
        <v>95</v>
      </c>
      <c r="T29" s="719">
        <f t="shared" si="6"/>
        <v>10</v>
      </c>
      <c r="U29" s="720">
        <f t="shared" si="6"/>
        <v>3</v>
      </c>
      <c r="V29" s="719">
        <f t="shared" si="6"/>
        <v>37</v>
      </c>
      <c r="W29" s="719">
        <f>SUM(W22:W28)</f>
        <v>5</v>
      </c>
      <c r="X29" s="721">
        <f t="shared" ref="X29" si="7">SUM(X22:X28)</f>
        <v>12</v>
      </c>
      <c r="Y29" s="710"/>
      <c r="Z29" s="722">
        <f>SUM(Z22:Z28)</f>
        <v>10</v>
      </c>
      <c r="AA29" s="720">
        <f>SUM(AA22:AA28)</f>
        <v>0</v>
      </c>
      <c r="AB29" s="720">
        <f>SUM(AB22:AB28)</f>
        <v>4</v>
      </c>
      <c r="AC29" s="723">
        <f>SUM(AC22:AC28)</f>
        <v>0</v>
      </c>
      <c r="AD29" s="721">
        <f>SUM(AD22:AD28)</f>
        <v>6</v>
      </c>
      <c r="AE29" s="710"/>
      <c r="AF29" s="724">
        <f>SUM(E29:AD29)</f>
        <v>1666</v>
      </c>
    </row>
    <row r="30" spans="2:32" ht="18.75" customHeight="1">
      <c r="D30" s="710"/>
      <c r="E30" s="713"/>
      <c r="F30" s="713"/>
      <c r="G30" s="713"/>
      <c r="H30" s="713"/>
      <c r="I30" s="713"/>
      <c r="J30" s="713"/>
      <c r="K30" s="713"/>
      <c r="L30" s="713"/>
      <c r="M30" s="713"/>
      <c r="N30" s="713"/>
      <c r="O30" s="713"/>
      <c r="P30" s="713"/>
      <c r="Q30" s="713"/>
      <c r="R30" s="713"/>
      <c r="S30" s="713"/>
      <c r="T30" s="713"/>
      <c r="U30" s="713"/>
      <c r="V30" s="713"/>
      <c r="W30" s="713"/>
      <c r="X30" s="713"/>
      <c r="Y30" s="710"/>
      <c r="Z30" s="710"/>
      <c r="AA30" s="710"/>
      <c r="AB30" s="710"/>
      <c r="AC30" s="710"/>
      <c r="AD30" s="710"/>
      <c r="AE30" s="710"/>
      <c r="AF30" s="725"/>
    </row>
    <row r="32" spans="2:32" ht="18.75" customHeight="1">
      <c r="B32" s="860" t="s">
        <v>1129</v>
      </c>
      <c r="C32" s="853" t="s">
        <v>126</v>
      </c>
      <c r="D32" s="853"/>
      <c r="E32" s="707">
        <v>36</v>
      </c>
      <c r="F32" s="707">
        <v>10</v>
      </c>
      <c r="G32" s="707">
        <v>47</v>
      </c>
      <c r="H32" s="707">
        <v>140</v>
      </c>
      <c r="I32" s="707">
        <v>100</v>
      </c>
      <c r="J32" s="707">
        <v>65</v>
      </c>
      <c r="K32" s="707">
        <v>12</v>
      </c>
      <c r="L32" s="708">
        <v>141</v>
      </c>
      <c r="M32" s="707">
        <v>0</v>
      </c>
      <c r="N32" s="709">
        <v>0</v>
      </c>
      <c r="O32" s="707">
        <v>6</v>
      </c>
      <c r="P32" s="707">
        <v>55</v>
      </c>
      <c r="Q32" s="708">
        <v>25</v>
      </c>
      <c r="R32" s="709"/>
      <c r="S32" s="707">
        <v>98</v>
      </c>
      <c r="T32" s="707">
        <v>0</v>
      </c>
      <c r="U32" s="707">
        <v>5</v>
      </c>
      <c r="V32" s="707">
        <v>33</v>
      </c>
      <c r="W32" s="707">
        <v>5</v>
      </c>
      <c r="X32" s="707">
        <v>15</v>
      </c>
      <c r="Y32" s="710"/>
      <c r="Z32" s="709">
        <v>4</v>
      </c>
      <c r="AA32" s="708">
        <v>0</v>
      </c>
      <c r="AB32" s="708">
        <v>5</v>
      </c>
      <c r="AC32" s="707">
        <v>0</v>
      </c>
      <c r="AD32" s="707">
        <v>2</v>
      </c>
      <c r="AE32" s="710"/>
      <c r="AF32" s="727">
        <f>SUM(E32:AD32)</f>
        <v>804</v>
      </c>
    </row>
    <row r="33" spans="2:32" ht="18.75" customHeight="1">
      <c r="B33" s="860"/>
      <c r="C33" s="854" t="s">
        <v>125</v>
      </c>
      <c r="D33" s="854"/>
      <c r="E33" s="711">
        <v>7</v>
      </c>
      <c r="F33" s="711"/>
      <c r="G33" s="711">
        <v>3</v>
      </c>
      <c r="H33" s="711">
        <v>23</v>
      </c>
      <c r="I33" s="711"/>
      <c r="J33" s="711"/>
      <c r="K33" s="711"/>
      <c r="L33" s="712">
        <v>54</v>
      </c>
      <c r="M33" s="711"/>
      <c r="N33" s="711">
        <v>111</v>
      </c>
      <c r="O33" s="711"/>
      <c r="P33" s="711"/>
      <c r="Q33" s="711"/>
      <c r="R33" s="711"/>
      <c r="S33" s="711"/>
      <c r="T33" s="711"/>
      <c r="U33" s="711"/>
      <c r="V33" s="711"/>
      <c r="W33" s="711"/>
      <c r="X33" s="711"/>
      <c r="Y33" s="710"/>
      <c r="Z33" s="711"/>
      <c r="AA33" s="711"/>
      <c r="AB33" s="711"/>
      <c r="AC33" s="711"/>
      <c r="AD33" s="711"/>
      <c r="AE33" s="710"/>
      <c r="AF33" s="728">
        <f>SUM(E33:AD33)</f>
        <v>198</v>
      </c>
    </row>
    <row r="34" spans="2:32" ht="18.75" customHeight="1">
      <c r="B34" s="860"/>
      <c r="C34" s="855" t="s">
        <v>124</v>
      </c>
      <c r="D34" s="855"/>
      <c r="E34" s="713">
        <v>3</v>
      </c>
      <c r="F34" s="713"/>
      <c r="G34" s="713">
        <v>8</v>
      </c>
      <c r="H34" s="713">
        <v>22</v>
      </c>
      <c r="I34" s="713"/>
      <c r="J34" s="713"/>
      <c r="K34" s="713"/>
      <c r="L34" s="714">
        <v>40</v>
      </c>
      <c r="M34" s="713"/>
      <c r="N34" s="713">
        <v>50</v>
      </c>
      <c r="O34" s="713"/>
      <c r="P34" s="713"/>
      <c r="Q34" s="713"/>
      <c r="R34" s="713"/>
      <c r="S34" s="713"/>
      <c r="T34" s="713"/>
      <c r="U34" s="713"/>
      <c r="V34" s="713"/>
      <c r="W34" s="713"/>
      <c r="X34" s="713"/>
      <c r="Y34" s="710"/>
      <c r="Z34" s="713"/>
      <c r="AA34" s="713"/>
      <c r="AB34" s="713"/>
      <c r="AC34" s="713"/>
      <c r="AD34" s="713"/>
      <c r="AE34" s="710"/>
      <c r="AF34" s="727">
        <f>SUM(E34:AE34)</f>
        <v>123</v>
      </c>
    </row>
    <row r="35" spans="2:32" ht="18.75" customHeight="1">
      <c r="B35" s="860"/>
      <c r="C35" s="854" t="s">
        <v>127</v>
      </c>
      <c r="D35" s="854"/>
      <c r="E35" s="715"/>
      <c r="F35" s="715"/>
      <c r="G35" s="715"/>
      <c r="H35" s="715"/>
      <c r="I35" s="715"/>
      <c r="J35" s="715"/>
      <c r="K35" s="715"/>
      <c r="L35" s="716"/>
      <c r="M35" s="715"/>
      <c r="N35" s="715">
        <v>19</v>
      </c>
      <c r="O35" s="715"/>
      <c r="P35" s="715"/>
      <c r="Q35" s="715"/>
      <c r="R35" s="715"/>
      <c r="S35" s="715"/>
      <c r="T35" s="715"/>
      <c r="U35" s="715"/>
      <c r="V35" s="715"/>
      <c r="W35" s="715"/>
      <c r="X35" s="715"/>
      <c r="Y35" s="710"/>
      <c r="Z35" s="715"/>
      <c r="AA35" s="715"/>
      <c r="AB35" s="715"/>
      <c r="AC35" s="715"/>
      <c r="AD35" s="715"/>
      <c r="AE35" s="710"/>
      <c r="AF35" s="728">
        <f>SUM(E35:AE35)</f>
        <v>19</v>
      </c>
    </row>
    <row r="36" spans="2:32" ht="18.75" customHeight="1">
      <c r="B36" s="860"/>
      <c r="C36" s="856" t="s">
        <v>128</v>
      </c>
      <c r="D36" s="856"/>
      <c r="E36" s="713">
        <v>1</v>
      </c>
      <c r="F36" s="713"/>
      <c r="G36" s="713">
        <v>6</v>
      </c>
      <c r="H36" s="713">
        <v>19</v>
      </c>
      <c r="I36" s="713"/>
      <c r="J36" s="713"/>
      <c r="K36" s="713"/>
      <c r="L36" s="714">
        <v>15</v>
      </c>
      <c r="M36" s="713"/>
      <c r="N36" s="713">
        <v>0</v>
      </c>
      <c r="O36" s="713"/>
      <c r="P36" s="713"/>
      <c r="Q36" s="713"/>
      <c r="R36" s="713"/>
      <c r="S36" s="713"/>
      <c r="T36" s="713"/>
      <c r="U36" s="713"/>
      <c r="V36" s="713"/>
      <c r="W36" s="713"/>
      <c r="X36" s="713"/>
      <c r="Y36" s="710"/>
      <c r="Z36" s="713"/>
      <c r="AA36" s="713"/>
      <c r="AB36" s="713"/>
      <c r="AC36" s="713"/>
      <c r="AD36" s="713"/>
      <c r="AE36" s="710"/>
      <c r="AF36" s="727">
        <f>SUM(E36:AD36)</f>
        <v>41</v>
      </c>
    </row>
    <row r="37" spans="2:32" ht="18.75" customHeight="1">
      <c r="B37" s="860"/>
      <c r="C37" s="854" t="s">
        <v>129</v>
      </c>
      <c r="D37" s="854"/>
      <c r="E37" s="715">
        <v>18</v>
      </c>
      <c r="F37" s="715">
        <v>6</v>
      </c>
      <c r="G37" s="715">
        <v>22</v>
      </c>
      <c r="H37" s="715">
        <v>77</v>
      </c>
      <c r="I37" s="716">
        <v>22</v>
      </c>
      <c r="J37" s="715"/>
      <c r="K37" s="715"/>
      <c r="L37" s="712">
        <v>0</v>
      </c>
      <c r="M37" s="715"/>
      <c r="N37" s="715">
        <v>127</v>
      </c>
      <c r="O37" s="715"/>
      <c r="P37" s="715"/>
      <c r="Q37" s="715"/>
      <c r="R37" s="715"/>
      <c r="S37" s="715"/>
      <c r="T37" s="715"/>
      <c r="U37" s="715"/>
      <c r="V37" s="715"/>
      <c r="W37" s="715"/>
      <c r="X37" s="715"/>
      <c r="Y37" s="710"/>
      <c r="Z37" s="715">
        <v>1</v>
      </c>
      <c r="AA37" s="715"/>
      <c r="AB37" s="715"/>
      <c r="AC37" s="715"/>
      <c r="AD37" s="715"/>
      <c r="AE37" s="710"/>
      <c r="AF37" s="729">
        <f>SUM(E37:AD37)</f>
        <v>273</v>
      </c>
    </row>
    <row r="38" spans="2:32" ht="18.75" customHeight="1">
      <c r="B38" s="860"/>
      <c r="C38" s="730"/>
      <c r="D38" s="718"/>
      <c r="E38" s="713"/>
      <c r="F38" s="713"/>
      <c r="G38" s="713"/>
      <c r="H38" s="713"/>
      <c r="I38" s="713"/>
      <c r="J38" s="713"/>
      <c r="K38" s="713"/>
      <c r="L38" s="708"/>
      <c r="M38" s="713"/>
      <c r="N38" s="713"/>
      <c r="O38" s="713"/>
      <c r="P38" s="713"/>
      <c r="Q38" s="713"/>
      <c r="R38" s="713"/>
      <c r="S38" s="713"/>
      <c r="T38" s="713"/>
      <c r="U38" s="713"/>
      <c r="V38" s="713"/>
      <c r="W38" s="713"/>
      <c r="X38" s="713"/>
      <c r="Y38" s="710"/>
      <c r="Z38" s="713"/>
      <c r="AA38" s="713"/>
      <c r="AB38" s="713"/>
      <c r="AC38" s="713"/>
      <c r="AD38" s="713"/>
      <c r="AE38" s="710"/>
      <c r="AF38" s="731"/>
    </row>
    <row r="39" spans="2:32" ht="18.75" customHeight="1">
      <c r="B39" s="860"/>
      <c r="C39" s="861" t="s">
        <v>86</v>
      </c>
      <c r="D39" s="861"/>
      <c r="E39" s="719">
        <f>SUM(E32:E37)</f>
        <v>65</v>
      </c>
      <c r="F39" s="719">
        <f t="shared" ref="F39:O39" si="8">SUM(F32:F38)</f>
        <v>16</v>
      </c>
      <c r="G39" s="719">
        <f t="shared" si="8"/>
        <v>86</v>
      </c>
      <c r="H39" s="719">
        <f t="shared" si="8"/>
        <v>281</v>
      </c>
      <c r="I39" s="719">
        <f t="shared" si="8"/>
        <v>122</v>
      </c>
      <c r="J39" s="720">
        <f t="shared" si="8"/>
        <v>65</v>
      </c>
      <c r="K39" s="720">
        <f t="shared" si="8"/>
        <v>12</v>
      </c>
      <c r="L39" s="720">
        <f t="shared" si="8"/>
        <v>250</v>
      </c>
      <c r="M39" s="720">
        <f t="shared" si="8"/>
        <v>0</v>
      </c>
      <c r="N39" s="719">
        <f t="shared" si="8"/>
        <v>307</v>
      </c>
      <c r="O39" s="720">
        <f t="shared" si="8"/>
        <v>6</v>
      </c>
      <c r="P39" s="720">
        <f>SUM(P32:P38)</f>
        <v>55</v>
      </c>
      <c r="Q39" s="719">
        <f t="shared" ref="Q39:V39" si="9">SUM(Q32:Q38)</f>
        <v>25</v>
      </c>
      <c r="R39" s="720">
        <f t="shared" si="9"/>
        <v>0</v>
      </c>
      <c r="S39" s="719">
        <f t="shared" si="9"/>
        <v>98</v>
      </c>
      <c r="T39" s="719">
        <f t="shared" si="9"/>
        <v>0</v>
      </c>
      <c r="U39" s="720">
        <f t="shared" si="9"/>
        <v>5</v>
      </c>
      <c r="V39" s="719">
        <f t="shared" si="9"/>
        <v>33</v>
      </c>
      <c r="W39" s="719">
        <f>SUM(W32:W38)</f>
        <v>5</v>
      </c>
      <c r="X39" s="719">
        <f t="shared" ref="X39" si="10">SUM(X32:X38)</f>
        <v>15</v>
      </c>
      <c r="Y39" s="732"/>
      <c r="Z39" s="719">
        <f>SUM(Z32:Z38)</f>
        <v>5</v>
      </c>
      <c r="AA39" s="720">
        <f>SUM(AA32:AA38)</f>
        <v>0</v>
      </c>
      <c r="AB39" s="720">
        <f>SUM(AB32:AB38)</f>
        <v>5</v>
      </c>
      <c r="AC39" s="723">
        <f>SUM(AC32:AC38)</f>
        <v>0</v>
      </c>
      <c r="AD39" s="719">
        <f>SUM(AD32:AD38)</f>
        <v>2</v>
      </c>
      <c r="AE39" s="710"/>
      <c r="AF39" s="724">
        <f>SUM(E39:AD39)</f>
        <v>1458</v>
      </c>
    </row>
    <row r="40" spans="2:32" ht="18.75" customHeight="1">
      <c r="D40" s="710"/>
      <c r="E40" s="713"/>
      <c r="F40" s="713"/>
      <c r="G40" s="713"/>
      <c r="H40" s="713"/>
      <c r="I40" s="713"/>
      <c r="J40" s="713"/>
      <c r="K40" s="713"/>
      <c r="L40" s="713"/>
      <c r="M40" s="713"/>
      <c r="N40" s="713"/>
      <c r="O40" s="713"/>
      <c r="P40" s="713"/>
      <c r="Q40" s="713"/>
      <c r="R40" s="713"/>
      <c r="S40" s="713"/>
      <c r="T40" s="713"/>
      <c r="U40" s="713"/>
      <c r="V40" s="713"/>
      <c r="W40" s="713"/>
      <c r="X40" s="713"/>
      <c r="Y40" s="710"/>
      <c r="Z40" s="710"/>
      <c r="AA40" s="710"/>
      <c r="AB40" s="710"/>
      <c r="AC40" s="710"/>
      <c r="AD40" s="710"/>
      <c r="AE40" s="710"/>
      <c r="AF40" s="725"/>
    </row>
    <row r="42" spans="2:32" ht="18.75" customHeight="1">
      <c r="B42" s="860" t="s">
        <v>1130</v>
      </c>
      <c r="C42" s="853" t="s">
        <v>126</v>
      </c>
      <c r="D42" s="853"/>
      <c r="E42" s="707"/>
      <c r="F42" s="707"/>
      <c r="G42" s="707"/>
      <c r="H42" s="707"/>
      <c r="I42" s="707"/>
      <c r="J42" s="707"/>
      <c r="K42" s="707"/>
      <c r="L42" s="708"/>
      <c r="M42" s="707"/>
      <c r="N42" s="709"/>
      <c r="O42" s="707"/>
      <c r="P42" s="707"/>
      <c r="Q42" s="708"/>
      <c r="R42" s="709"/>
      <c r="S42" s="707"/>
      <c r="T42" s="707"/>
      <c r="U42" s="707"/>
      <c r="V42" s="707"/>
      <c r="W42" s="707"/>
      <c r="X42" s="707"/>
      <c r="Y42" s="710"/>
      <c r="Z42" s="709"/>
      <c r="AA42" s="708"/>
      <c r="AB42" s="708"/>
      <c r="AC42" s="707"/>
      <c r="AD42" s="707"/>
      <c r="AE42" s="710"/>
      <c r="AF42" s="727">
        <f>SUM(E42:AD42)</f>
        <v>0</v>
      </c>
    </row>
    <row r="43" spans="2:32" ht="18.75" customHeight="1">
      <c r="B43" s="860"/>
      <c r="C43" s="854" t="s">
        <v>125</v>
      </c>
      <c r="D43" s="854"/>
      <c r="E43" s="711"/>
      <c r="F43" s="711"/>
      <c r="G43" s="711"/>
      <c r="H43" s="711"/>
      <c r="I43" s="711"/>
      <c r="J43" s="711"/>
      <c r="K43" s="711"/>
      <c r="L43" s="712"/>
      <c r="M43" s="711"/>
      <c r="N43" s="711"/>
      <c r="O43" s="711"/>
      <c r="P43" s="711"/>
      <c r="Q43" s="711"/>
      <c r="R43" s="711"/>
      <c r="S43" s="711"/>
      <c r="T43" s="711"/>
      <c r="U43" s="711"/>
      <c r="V43" s="711"/>
      <c r="W43" s="711"/>
      <c r="X43" s="711"/>
      <c r="Y43" s="710"/>
      <c r="Z43" s="711"/>
      <c r="AA43" s="711"/>
      <c r="AB43" s="711"/>
      <c r="AC43" s="711"/>
      <c r="AD43" s="711"/>
      <c r="AE43" s="710"/>
      <c r="AF43" s="728">
        <f>SUM(E43:AD43)</f>
        <v>0</v>
      </c>
    </row>
    <row r="44" spans="2:32" ht="18.75" customHeight="1">
      <c r="B44" s="860"/>
      <c r="C44" s="855" t="s">
        <v>124</v>
      </c>
      <c r="D44" s="855"/>
      <c r="E44" s="713"/>
      <c r="F44" s="713"/>
      <c r="G44" s="713"/>
      <c r="H44" s="713"/>
      <c r="I44" s="713"/>
      <c r="J44" s="713"/>
      <c r="K44" s="713"/>
      <c r="L44" s="714"/>
      <c r="M44" s="713"/>
      <c r="N44" s="713"/>
      <c r="O44" s="713"/>
      <c r="P44" s="713"/>
      <c r="Q44" s="713"/>
      <c r="R44" s="713"/>
      <c r="S44" s="713"/>
      <c r="T44" s="713"/>
      <c r="U44" s="713"/>
      <c r="V44" s="713"/>
      <c r="W44" s="713"/>
      <c r="X44" s="713"/>
      <c r="Y44" s="710"/>
      <c r="Z44" s="713"/>
      <c r="AA44" s="713"/>
      <c r="AB44" s="713"/>
      <c r="AC44" s="713"/>
      <c r="AD44" s="713"/>
      <c r="AE44" s="710"/>
      <c r="AF44" s="727">
        <f>SUM(E44:AE44)</f>
        <v>0</v>
      </c>
    </row>
    <row r="45" spans="2:32" ht="18.75" customHeight="1">
      <c r="B45" s="860"/>
      <c r="C45" s="854" t="s">
        <v>127</v>
      </c>
      <c r="D45" s="854"/>
      <c r="E45" s="715"/>
      <c r="F45" s="715"/>
      <c r="G45" s="715"/>
      <c r="H45" s="715"/>
      <c r="I45" s="715"/>
      <c r="J45" s="715"/>
      <c r="K45" s="715"/>
      <c r="L45" s="716"/>
      <c r="M45" s="715"/>
      <c r="N45" s="715"/>
      <c r="O45" s="715"/>
      <c r="P45" s="715"/>
      <c r="Q45" s="715"/>
      <c r="R45" s="715"/>
      <c r="S45" s="715"/>
      <c r="T45" s="715"/>
      <c r="U45" s="715"/>
      <c r="V45" s="715"/>
      <c r="W45" s="715"/>
      <c r="X45" s="715"/>
      <c r="Y45" s="710"/>
      <c r="Z45" s="715"/>
      <c r="AA45" s="715"/>
      <c r="AB45" s="715"/>
      <c r="AC45" s="715"/>
      <c r="AD45" s="715"/>
      <c r="AE45" s="710"/>
      <c r="AF45" s="728">
        <f>SUM(E45:AE45)</f>
        <v>0</v>
      </c>
    </row>
    <row r="46" spans="2:32" ht="18.75" customHeight="1">
      <c r="B46" s="860"/>
      <c r="C46" s="856" t="s">
        <v>128</v>
      </c>
      <c r="D46" s="856"/>
      <c r="E46" s="713"/>
      <c r="F46" s="713"/>
      <c r="G46" s="713"/>
      <c r="H46" s="713"/>
      <c r="I46" s="713"/>
      <c r="J46" s="713"/>
      <c r="K46" s="713"/>
      <c r="L46" s="714"/>
      <c r="M46" s="713"/>
      <c r="N46" s="713"/>
      <c r="O46" s="713"/>
      <c r="P46" s="713"/>
      <c r="Q46" s="713"/>
      <c r="R46" s="713"/>
      <c r="S46" s="713"/>
      <c r="T46" s="713"/>
      <c r="U46" s="713"/>
      <c r="V46" s="713"/>
      <c r="W46" s="713"/>
      <c r="X46" s="713"/>
      <c r="Y46" s="710"/>
      <c r="Z46" s="713"/>
      <c r="AA46" s="713"/>
      <c r="AB46" s="713"/>
      <c r="AC46" s="713"/>
      <c r="AD46" s="713"/>
      <c r="AE46" s="710"/>
      <c r="AF46" s="727">
        <f>SUM(E46:AD46)</f>
        <v>0</v>
      </c>
    </row>
    <row r="47" spans="2:32" ht="18.75" customHeight="1">
      <c r="B47" s="860"/>
      <c r="C47" s="854" t="s">
        <v>129</v>
      </c>
      <c r="D47" s="854"/>
      <c r="E47" s="715"/>
      <c r="F47" s="715"/>
      <c r="G47" s="715"/>
      <c r="H47" s="715"/>
      <c r="I47" s="716"/>
      <c r="J47" s="715"/>
      <c r="K47" s="715"/>
      <c r="L47" s="712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/>
      <c r="X47" s="715"/>
      <c r="Y47" s="710"/>
      <c r="Z47" s="715"/>
      <c r="AA47" s="715"/>
      <c r="AB47" s="715"/>
      <c r="AC47" s="715"/>
      <c r="AD47" s="715"/>
      <c r="AE47" s="710"/>
      <c r="AF47" s="729">
        <f>SUM(E47:AD47)</f>
        <v>0</v>
      </c>
    </row>
    <row r="48" spans="2:32" ht="18.75" customHeight="1">
      <c r="B48" s="860"/>
      <c r="C48" s="730"/>
      <c r="D48" s="718"/>
      <c r="E48" s="713"/>
      <c r="F48" s="713"/>
      <c r="G48" s="713"/>
      <c r="H48" s="713"/>
      <c r="I48" s="713"/>
      <c r="J48" s="713"/>
      <c r="K48" s="713"/>
      <c r="L48" s="708"/>
      <c r="M48" s="713"/>
      <c r="N48" s="713"/>
      <c r="O48" s="713"/>
      <c r="P48" s="713"/>
      <c r="Q48" s="713"/>
      <c r="R48" s="713"/>
      <c r="S48" s="713"/>
      <c r="T48" s="713"/>
      <c r="U48" s="713"/>
      <c r="V48" s="713"/>
      <c r="W48" s="713"/>
      <c r="X48" s="713"/>
      <c r="Y48" s="710"/>
      <c r="Z48" s="713"/>
      <c r="AA48" s="713"/>
      <c r="AB48" s="713"/>
      <c r="AC48" s="713"/>
      <c r="AD48" s="713"/>
      <c r="AE48" s="710"/>
      <c r="AF48" s="731"/>
    </row>
    <row r="49" spans="2:32" ht="18.75" customHeight="1">
      <c r="B49" s="860"/>
      <c r="C49" s="861" t="s">
        <v>86</v>
      </c>
      <c r="D49" s="861"/>
      <c r="E49" s="719">
        <f>SUM(E42:E47)</f>
        <v>0</v>
      </c>
      <c r="F49" s="719">
        <f t="shared" ref="F49:O49" si="11">SUM(F42:F48)</f>
        <v>0</v>
      </c>
      <c r="G49" s="719">
        <f t="shared" si="11"/>
        <v>0</v>
      </c>
      <c r="H49" s="719">
        <f t="shared" si="11"/>
        <v>0</v>
      </c>
      <c r="I49" s="719">
        <f t="shared" si="11"/>
        <v>0</v>
      </c>
      <c r="J49" s="720">
        <f t="shared" si="11"/>
        <v>0</v>
      </c>
      <c r="K49" s="720">
        <f t="shared" si="11"/>
        <v>0</v>
      </c>
      <c r="L49" s="720">
        <f t="shared" si="11"/>
        <v>0</v>
      </c>
      <c r="M49" s="720">
        <f t="shared" si="11"/>
        <v>0</v>
      </c>
      <c r="N49" s="719">
        <f t="shared" si="11"/>
        <v>0</v>
      </c>
      <c r="O49" s="720">
        <f t="shared" si="11"/>
        <v>0</v>
      </c>
      <c r="P49" s="720">
        <f>SUM(P42:P48)</f>
        <v>0</v>
      </c>
      <c r="Q49" s="719">
        <f t="shared" ref="Q49:V49" si="12">SUM(Q42:Q48)</f>
        <v>0</v>
      </c>
      <c r="R49" s="720">
        <f t="shared" si="12"/>
        <v>0</v>
      </c>
      <c r="S49" s="719">
        <f t="shared" si="12"/>
        <v>0</v>
      </c>
      <c r="T49" s="719">
        <f t="shared" si="12"/>
        <v>0</v>
      </c>
      <c r="U49" s="720">
        <f t="shared" si="12"/>
        <v>0</v>
      </c>
      <c r="V49" s="719">
        <f t="shared" si="12"/>
        <v>0</v>
      </c>
      <c r="W49" s="719">
        <f>SUM(W42:W48)</f>
        <v>0</v>
      </c>
      <c r="X49" s="719">
        <f t="shared" ref="X49" si="13">SUM(X42:X48)</f>
        <v>0</v>
      </c>
      <c r="Y49" s="732"/>
      <c r="Z49" s="719">
        <f>SUM(Z42:Z48)</f>
        <v>0</v>
      </c>
      <c r="AA49" s="720">
        <f>SUM(AA42:AA48)</f>
        <v>0</v>
      </c>
      <c r="AB49" s="720">
        <f>SUM(AB42:AB48)</f>
        <v>0</v>
      </c>
      <c r="AC49" s="723">
        <f>SUM(AC42:AC48)</f>
        <v>0</v>
      </c>
      <c r="AD49" s="719">
        <f>SUM(AD42:AD48)</f>
        <v>0</v>
      </c>
      <c r="AE49" s="710"/>
      <c r="AF49" s="724">
        <f>SUM(E49:AD49)</f>
        <v>0</v>
      </c>
    </row>
    <row r="50" spans="2:32" ht="18.75" customHeight="1">
      <c r="D50" s="710"/>
      <c r="E50" s="713"/>
      <c r="F50" s="713"/>
      <c r="G50" s="713"/>
      <c r="H50" s="713"/>
      <c r="I50" s="713"/>
      <c r="J50" s="713"/>
      <c r="K50" s="713"/>
      <c r="L50" s="713"/>
      <c r="M50" s="713"/>
      <c r="N50" s="713"/>
      <c r="O50" s="713"/>
      <c r="P50" s="713"/>
      <c r="Q50" s="713"/>
      <c r="R50" s="713"/>
      <c r="S50" s="713"/>
      <c r="T50" s="713"/>
      <c r="U50" s="713"/>
      <c r="V50" s="713"/>
      <c r="W50" s="713"/>
      <c r="X50" s="713"/>
      <c r="Y50" s="710"/>
      <c r="Z50" s="710"/>
      <c r="AA50" s="710"/>
      <c r="AB50" s="710"/>
      <c r="AC50" s="710"/>
      <c r="AD50" s="710"/>
      <c r="AE50" s="710"/>
      <c r="AF50" s="725"/>
    </row>
    <row r="52" spans="2:32" ht="18.75" customHeight="1">
      <c r="B52" s="860" t="s">
        <v>1131</v>
      </c>
      <c r="C52" s="853" t="s">
        <v>126</v>
      </c>
      <c r="D52" s="853"/>
      <c r="E52" s="707"/>
      <c r="F52" s="707"/>
      <c r="G52" s="707"/>
      <c r="H52" s="707"/>
      <c r="I52" s="707"/>
      <c r="J52" s="707"/>
      <c r="K52" s="707"/>
      <c r="L52" s="708"/>
      <c r="M52" s="707"/>
      <c r="N52" s="709"/>
      <c r="O52" s="707"/>
      <c r="P52" s="707"/>
      <c r="Q52" s="708"/>
      <c r="R52" s="709"/>
      <c r="S52" s="707"/>
      <c r="T52" s="707"/>
      <c r="U52" s="707"/>
      <c r="V52" s="707"/>
      <c r="W52" s="707"/>
      <c r="X52" s="707"/>
      <c r="Y52" s="710"/>
      <c r="Z52" s="709"/>
      <c r="AA52" s="708"/>
      <c r="AB52" s="708"/>
      <c r="AC52" s="707"/>
      <c r="AD52" s="707"/>
      <c r="AE52" s="710"/>
      <c r="AF52" s="727">
        <f>SUM(E52:AD52)</f>
        <v>0</v>
      </c>
    </row>
    <row r="53" spans="2:32" ht="18.75" customHeight="1">
      <c r="B53" s="860"/>
      <c r="C53" s="854" t="s">
        <v>125</v>
      </c>
      <c r="D53" s="854"/>
      <c r="E53" s="711"/>
      <c r="F53" s="711"/>
      <c r="G53" s="711"/>
      <c r="H53" s="711"/>
      <c r="I53" s="711"/>
      <c r="J53" s="711"/>
      <c r="K53" s="711"/>
      <c r="L53" s="712"/>
      <c r="M53" s="711"/>
      <c r="N53" s="711"/>
      <c r="O53" s="711"/>
      <c r="P53" s="711"/>
      <c r="Q53" s="711"/>
      <c r="R53" s="711"/>
      <c r="S53" s="711"/>
      <c r="T53" s="711"/>
      <c r="U53" s="711"/>
      <c r="V53" s="711"/>
      <c r="W53" s="711"/>
      <c r="X53" s="711"/>
      <c r="Y53" s="710"/>
      <c r="Z53" s="711"/>
      <c r="AA53" s="711"/>
      <c r="AB53" s="711"/>
      <c r="AC53" s="711"/>
      <c r="AD53" s="711"/>
      <c r="AE53" s="710"/>
      <c r="AF53" s="728">
        <f>SUM(E53:AD53)</f>
        <v>0</v>
      </c>
    </row>
    <row r="54" spans="2:32" ht="18.75" customHeight="1">
      <c r="B54" s="860"/>
      <c r="C54" s="855" t="s">
        <v>124</v>
      </c>
      <c r="D54" s="855"/>
      <c r="E54" s="713"/>
      <c r="F54" s="713"/>
      <c r="G54" s="713"/>
      <c r="H54" s="713"/>
      <c r="I54" s="713"/>
      <c r="J54" s="713"/>
      <c r="K54" s="713"/>
      <c r="L54" s="714"/>
      <c r="M54" s="713"/>
      <c r="N54" s="713"/>
      <c r="O54" s="713"/>
      <c r="P54" s="713"/>
      <c r="Q54" s="713"/>
      <c r="R54" s="713"/>
      <c r="S54" s="713"/>
      <c r="T54" s="713"/>
      <c r="U54" s="713"/>
      <c r="V54" s="713"/>
      <c r="W54" s="713"/>
      <c r="X54" s="713"/>
      <c r="Y54" s="710"/>
      <c r="Z54" s="713"/>
      <c r="AA54" s="713"/>
      <c r="AB54" s="713"/>
      <c r="AC54" s="713"/>
      <c r="AD54" s="713"/>
      <c r="AE54" s="710"/>
      <c r="AF54" s="727">
        <f>SUM(E54:AE54)</f>
        <v>0</v>
      </c>
    </row>
    <row r="55" spans="2:32" ht="18.75" customHeight="1">
      <c r="B55" s="860"/>
      <c r="C55" s="854" t="s">
        <v>127</v>
      </c>
      <c r="D55" s="854"/>
      <c r="E55" s="715"/>
      <c r="F55" s="715"/>
      <c r="G55" s="715"/>
      <c r="H55" s="715"/>
      <c r="I55" s="715"/>
      <c r="J55" s="715"/>
      <c r="K55" s="715"/>
      <c r="L55" s="716"/>
      <c r="M55" s="715"/>
      <c r="N55" s="715"/>
      <c r="O55" s="715"/>
      <c r="P55" s="715"/>
      <c r="Q55" s="715"/>
      <c r="R55" s="715"/>
      <c r="S55" s="715"/>
      <c r="T55" s="715"/>
      <c r="U55" s="715"/>
      <c r="V55" s="715"/>
      <c r="W55" s="715"/>
      <c r="X55" s="715"/>
      <c r="Y55" s="710"/>
      <c r="Z55" s="715"/>
      <c r="AA55" s="715"/>
      <c r="AB55" s="715"/>
      <c r="AC55" s="715"/>
      <c r="AD55" s="715"/>
      <c r="AE55" s="710"/>
      <c r="AF55" s="728">
        <f>SUM(E55:AE55)</f>
        <v>0</v>
      </c>
    </row>
    <row r="56" spans="2:32" ht="18.75" customHeight="1">
      <c r="B56" s="860"/>
      <c r="C56" s="856" t="s">
        <v>128</v>
      </c>
      <c r="D56" s="856"/>
      <c r="E56" s="713"/>
      <c r="F56" s="713"/>
      <c r="G56" s="713"/>
      <c r="H56" s="713"/>
      <c r="I56" s="713"/>
      <c r="J56" s="713"/>
      <c r="K56" s="713"/>
      <c r="L56" s="714"/>
      <c r="M56" s="713"/>
      <c r="N56" s="713"/>
      <c r="O56" s="713"/>
      <c r="P56" s="713"/>
      <c r="Q56" s="713"/>
      <c r="R56" s="713"/>
      <c r="S56" s="713"/>
      <c r="T56" s="713"/>
      <c r="U56" s="713"/>
      <c r="V56" s="713"/>
      <c r="W56" s="713"/>
      <c r="X56" s="713"/>
      <c r="Y56" s="710"/>
      <c r="Z56" s="713"/>
      <c r="AA56" s="713"/>
      <c r="AB56" s="713"/>
      <c r="AC56" s="713"/>
      <c r="AD56" s="713"/>
      <c r="AE56" s="710"/>
      <c r="AF56" s="727">
        <f>SUM(E56:AD56)</f>
        <v>0</v>
      </c>
    </row>
    <row r="57" spans="2:32" ht="18.75" customHeight="1">
      <c r="B57" s="860"/>
      <c r="C57" s="854" t="s">
        <v>129</v>
      </c>
      <c r="D57" s="854"/>
      <c r="E57" s="715"/>
      <c r="F57" s="715"/>
      <c r="G57" s="715"/>
      <c r="H57" s="715"/>
      <c r="I57" s="716"/>
      <c r="J57" s="715"/>
      <c r="K57" s="715"/>
      <c r="L57" s="712"/>
      <c r="M57" s="715"/>
      <c r="N57" s="715"/>
      <c r="O57" s="715"/>
      <c r="P57" s="715"/>
      <c r="Q57" s="715"/>
      <c r="R57" s="715"/>
      <c r="S57" s="715"/>
      <c r="T57" s="715"/>
      <c r="U57" s="715"/>
      <c r="V57" s="715"/>
      <c r="W57" s="715"/>
      <c r="X57" s="715"/>
      <c r="Y57" s="710"/>
      <c r="Z57" s="715"/>
      <c r="AA57" s="715"/>
      <c r="AB57" s="715"/>
      <c r="AC57" s="715"/>
      <c r="AD57" s="715"/>
      <c r="AE57" s="710"/>
      <c r="AF57" s="729">
        <f>SUM(E57:AD57)</f>
        <v>0</v>
      </c>
    </row>
    <row r="58" spans="2:32" ht="18.75" customHeight="1">
      <c r="B58" s="860"/>
      <c r="C58" s="730"/>
      <c r="D58" s="718"/>
      <c r="E58" s="713"/>
      <c r="F58" s="713"/>
      <c r="G58" s="713"/>
      <c r="H58" s="713"/>
      <c r="I58" s="713"/>
      <c r="J58" s="713"/>
      <c r="K58" s="713"/>
      <c r="L58" s="708"/>
      <c r="M58" s="713"/>
      <c r="N58" s="713"/>
      <c r="O58" s="713"/>
      <c r="P58" s="713"/>
      <c r="Q58" s="713"/>
      <c r="R58" s="713"/>
      <c r="S58" s="713"/>
      <c r="T58" s="713"/>
      <c r="U58" s="713"/>
      <c r="V58" s="713"/>
      <c r="W58" s="713"/>
      <c r="X58" s="713"/>
      <c r="Y58" s="710"/>
      <c r="Z58" s="713"/>
      <c r="AA58" s="713"/>
      <c r="AB58" s="713"/>
      <c r="AC58" s="713"/>
      <c r="AD58" s="713"/>
      <c r="AE58" s="710"/>
      <c r="AF58" s="731"/>
    </row>
    <row r="59" spans="2:32" ht="18.75" customHeight="1">
      <c r="B59" s="860"/>
      <c r="C59" s="861" t="s">
        <v>86</v>
      </c>
      <c r="D59" s="861"/>
      <c r="E59" s="719">
        <f>SUM(E52:E57)</f>
        <v>0</v>
      </c>
      <c r="F59" s="719">
        <f t="shared" ref="F59:O59" si="14">SUM(F52:F58)</f>
        <v>0</v>
      </c>
      <c r="G59" s="719">
        <f t="shared" si="14"/>
        <v>0</v>
      </c>
      <c r="H59" s="719">
        <f t="shared" si="14"/>
        <v>0</v>
      </c>
      <c r="I59" s="719">
        <f t="shared" si="14"/>
        <v>0</v>
      </c>
      <c r="J59" s="720">
        <f t="shared" si="14"/>
        <v>0</v>
      </c>
      <c r="K59" s="720">
        <f t="shared" si="14"/>
        <v>0</v>
      </c>
      <c r="L59" s="720">
        <f t="shared" si="14"/>
        <v>0</v>
      </c>
      <c r="M59" s="720">
        <f t="shared" si="14"/>
        <v>0</v>
      </c>
      <c r="N59" s="719">
        <f t="shared" si="14"/>
        <v>0</v>
      </c>
      <c r="O59" s="720">
        <f t="shared" si="14"/>
        <v>0</v>
      </c>
      <c r="P59" s="720">
        <f>SUM(P52:P58)</f>
        <v>0</v>
      </c>
      <c r="Q59" s="719">
        <f t="shared" ref="Q59:V59" si="15">SUM(Q52:Q58)</f>
        <v>0</v>
      </c>
      <c r="R59" s="720">
        <f t="shared" si="15"/>
        <v>0</v>
      </c>
      <c r="S59" s="719">
        <f t="shared" si="15"/>
        <v>0</v>
      </c>
      <c r="T59" s="719">
        <f t="shared" si="15"/>
        <v>0</v>
      </c>
      <c r="U59" s="720">
        <f t="shared" si="15"/>
        <v>0</v>
      </c>
      <c r="V59" s="719">
        <f t="shared" si="15"/>
        <v>0</v>
      </c>
      <c r="W59" s="719">
        <f>SUM(W52:W58)</f>
        <v>0</v>
      </c>
      <c r="X59" s="719">
        <f t="shared" ref="X59" si="16">SUM(X52:X58)</f>
        <v>0</v>
      </c>
      <c r="Y59" s="732"/>
      <c r="Z59" s="719">
        <f>SUM(Z52:Z58)</f>
        <v>0</v>
      </c>
      <c r="AA59" s="720">
        <f>SUM(AA52:AA58)</f>
        <v>0</v>
      </c>
      <c r="AB59" s="720">
        <f>SUM(AB52:AB58)</f>
        <v>0</v>
      </c>
      <c r="AC59" s="723">
        <f>SUM(AC52:AC58)</f>
        <v>0</v>
      </c>
      <c r="AD59" s="719">
        <f>SUM(AD52:AD58)</f>
        <v>0</v>
      </c>
      <c r="AE59" s="710"/>
      <c r="AF59" s="724">
        <f>SUM(E59:AD59)</f>
        <v>0</v>
      </c>
    </row>
    <row r="60" spans="2:32" ht="18.75" customHeight="1">
      <c r="D60" s="710"/>
      <c r="E60" s="713"/>
      <c r="F60" s="713"/>
      <c r="G60" s="713"/>
      <c r="H60" s="713"/>
      <c r="I60" s="713"/>
      <c r="J60" s="713"/>
      <c r="K60" s="713"/>
      <c r="L60" s="713"/>
      <c r="M60" s="713"/>
      <c r="N60" s="713"/>
      <c r="O60" s="713"/>
      <c r="P60" s="713"/>
      <c r="Q60" s="713"/>
      <c r="R60" s="713"/>
      <c r="S60" s="713"/>
      <c r="T60" s="713"/>
      <c r="U60" s="713"/>
      <c r="V60" s="713"/>
      <c r="W60" s="713"/>
      <c r="X60" s="713"/>
      <c r="Y60" s="710"/>
      <c r="Z60" s="710"/>
      <c r="AA60" s="710"/>
      <c r="AB60" s="710"/>
      <c r="AC60" s="710"/>
      <c r="AD60" s="710"/>
      <c r="AE60" s="710"/>
      <c r="AF60" s="725"/>
    </row>
    <row r="62" spans="2:32" ht="18.75" customHeight="1">
      <c r="B62" s="860" t="s">
        <v>1132</v>
      </c>
      <c r="C62" s="853" t="s">
        <v>126</v>
      </c>
      <c r="D62" s="853"/>
      <c r="E62" s="707"/>
      <c r="F62" s="707"/>
      <c r="G62" s="707"/>
      <c r="H62" s="707"/>
      <c r="I62" s="707"/>
      <c r="J62" s="707"/>
      <c r="K62" s="707"/>
      <c r="L62" s="708"/>
      <c r="M62" s="707"/>
      <c r="N62" s="709"/>
      <c r="O62" s="707"/>
      <c r="P62" s="707"/>
      <c r="Q62" s="708"/>
      <c r="R62" s="709"/>
      <c r="S62" s="707"/>
      <c r="T62" s="707"/>
      <c r="U62" s="707"/>
      <c r="V62" s="707"/>
      <c r="W62" s="707"/>
      <c r="X62" s="707"/>
      <c r="Y62" s="710"/>
      <c r="Z62" s="709"/>
      <c r="AA62" s="708"/>
      <c r="AB62" s="708"/>
      <c r="AC62" s="707"/>
      <c r="AD62" s="707"/>
      <c r="AE62" s="710"/>
      <c r="AF62" s="727">
        <f>SUM(E62:AD62)</f>
        <v>0</v>
      </c>
    </row>
    <row r="63" spans="2:32" ht="18.75" customHeight="1">
      <c r="B63" s="860"/>
      <c r="C63" s="854" t="s">
        <v>125</v>
      </c>
      <c r="D63" s="854"/>
      <c r="E63" s="711"/>
      <c r="F63" s="711"/>
      <c r="G63" s="711"/>
      <c r="H63" s="711"/>
      <c r="I63" s="711"/>
      <c r="J63" s="711"/>
      <c r="K63" s="711"/>
      <c r="L63" s="712"/>
      <c r="M63" s="711"/>
      <c r="N63" s="711"/>
      <c r="O63" s="711"/>
      <c r="P63" s="711"/>
      <c r="Q63" s="711"/>
      <c r="R63" s="711"/>
      <c r="S63" s="711"/>
      <c r="T63" s="711"/>
      <c r="U63" s="711"/>
      <c r="V63" s="711"/>
      <c r="W63" s="711"/>
      <c r="X63" s="711"/>
      <c r="Y63" s="710"/>
      <c r="Z63" s="711"/>
      <c r="AA63" s="711"/>
      <c r="AB63" s="711"/>
      <c r="AC63" s="711"/>
      <c r="AD63" s="711"/>
      <c r="AE63" s="710"/>
      <c r="AF63" s="728">
        <f>SUM(E63:AD63)</f>
        <v>0</v>
      </c>
    </row>
    <row r="64" spans="2:32" ht="18.75" customHeight="1">
      <c r="B64" s="860"/>
      <c r="C64" s="855" t="s">
        <v>124</v>
      </c>
      <c r="D64" s="855"/>
      <c r="E64" s="713"/>
      <c r="F64" s="713"/>
      <c r="G64" s="713"/>
      <c r="H64" s="713"/>
      <c r="I64" s="713"/>
      <c r="J64" s="713"/>
      <c r="K64" s="713"/>
      <c r="L64" s="714"/>
      <c r="M64" s="713"/>
      <c r="N64" s="713"/>
      <c r="O64" s="713"/>
      <c r="P64" s="713"/>
      <c r="Q64" s="713"/>
      <c r="R64" s="713"/>
      <c r="S64" s="713"/>
      <c r="T64" s="713"/>
      <c r="U64" s="713"/>
      <c r="V64" s="713"/>
      <c r="W64" s="713"/>
      <c r="X64" s="713"/>
      <c r="Y64" s="710"/>
      <c r="Z64" s="713"/>
      <c r="AA64" s="713"/>
      <c r="AB64" s="713"/>
      <c r="AC64" s="713"/>
      <c r="AD64" s="713"/>
      <c r="AE64" s="710"/>
      <c r="AF64" s="727">
        <f>SUM(E64:AE64)</f>
        <v>0</v>
      </c>
    </row>
    <row r="65" spans="2:32" ht="18.75" customHeight="1">
      <c r="B65" s="860"/>
      <c r="C65" s="854" t="s">
        <v>127</v>
      </c>
      <c r="D65" s="854"/>
      <c r="E65" s="715"/>
      <c r="F65" s="715"/>
      <c r="G65" s="715"/>
      <c r="H65" s="715"/>
      <c r="I65" s="715"/>
      <c r="J65" s="715"/>
      <c r="K65" s="715"/>
      <c r="L65" s="716"/>
      <c r="M65" s="715"/>
      <c r="N65" s="715"/>
      <c r="O65" s="715"/>
      <c r="P65" s="715"/>
      <c r="Q65" s="715"/>
      <c r="R65" s="715"/>
      <c r="S65" s="715"/>
      <c r="T65" s="715"/>
      <c r="U65" s="715"/>
      <c r="V65" s="715"/>
      <c r="W65" s="715"/>
      <c r="X65" s="715"/>
      <c r="Y65" s="710"/>
      <c r="Z65" s="715"/>
      <c r="AA65" s="715"/>
      <c r="AB65" s="715"/>
      <c r="AC65" s="715"/>
      <c r="AD65" s="715"/>
      <c r="AE65" s="710"/>
      <c r="AF65" s="728">
        <f>SUM(E65:AE65)</f>
        <v>0</v>
      </c>
    </row>
    <row r="66" spans="2:32" ht="18.75" customHeight="1">
      <c r="B66" s="860"/>
      <c r="C66" s="856" t="s">
        <v>128</v>
      </c>
      <c r="D66" s="856"/>
      <c r="E66" s="713"/>
      <c r="F66" s="713"/>
      <c r="G66" s="713"/>
      <c r="H66" s="713"/>
      <c r="I66" s="713"/>
      <c r="J66" s="713"/>
      <c r="K66" s="713"/>
      <c r="L66" s="714"/>
      <c r="M66" s="713"/>
      <c r="N66" s="713"/>
      <c r="O66" s="713"/>
      <c r="P66" s="713"/>
      <c r="Q66" s="713"/>
      <c r="R66" s="713"/>
      <c r="S66" s="713"/>
      <c r="T66" s="713"/>
      <c r="U66" s="713"/>
      <c r="V66" s="713"/>
      <c r="W66" s="713"/>
      <c r="X66" s="713"/>
      <c r="Y66" s="710"/>
      <c r="Z66" s="713"/>
      <c r="AA66" s="713"/>
      <c r="AB66" s="713"/>
      <c r="AC66" s="713"/>
      <c r="AD66" s="713"/>
      <c r="AE66" s="710"/>
      <c r="AF66" s="727">
        <f>SUM(E66:AD66)</f>
        <v>0</v>
      </c>
    </row>
    <row r="67" spans="2:32" ht="18.75" customHeight="1">
      <c r="B67" s="860"/>
      <c r="C67" s="854" t="s">
        <v>129</v>
      </c>
      <c r="D67" s="854"/>
      <c r="E67" s="715"/>
      <c r="F67" s="715"/>
      <c r="G67" s="715"/>
      <c r="H67" s="715"/>
      <c r="I67" s="716"/>
      <c r="J67" s="715"/>
      <c r="K67" s="715"/>
      <c r="L67" s="712"/>
      <c r="M67" s="715"/>
      <c r="N67" s="715"/>
      <c r="O67" s="715"/>
      <c r="P67" s="715"/>
      <c r="Q67" s="715"/>
      <c r="R67" s="715"/>
      <c r="S67" s="715"/>
      <c r="T67" s="715"/>
      <c r="U67" s="715"/>
      <c r="V67" s="715"/>
      <c r="W67" s="715"/>
      <c r="X67" s="715"/>
      <c r="Y67" s="710"/>
      <c r="Z67" s="715"/>
      <c r="AA67" s="715"/>
      <c r="AB67" s="715"/>
      <c r="AC67" s="715"/>
      <c r="AD67" s="715"/>
      <c r="AE67" s="710"/>
      <c r="AF67" s="729">
        <f>SUM(E67:AD67)</f>
        <v>0</v>
      </c>
    </row>
    <row r="68" spans="2:32" ht="18.75" customHeight="1">
      <c r="B68" s="860"/>
      <c r="C68" s="730"/>
      <c r="D68" s="718"/>
      <c r="E68" s="713"/>
      <c r="F68" s="713"/>
      <c r="G68" s="713"/>
      <c r="H68" s="713"/>
      <c r="I68" s="713"/>
      <c r="J68" s="713"/>
      <c r="K68" s="713"/>
      <c r="L68" s="708"/>
      <c r="M68" s="713"/>
      <c r="N68" s="713"/>
      <c r="O68" s="713"/>
      <c r="P68" s="713"/>
      <c r="Q68" s="713"/>
      <c r="R68" s="713"/>
      <c r="S68" s="713"/>
      <c r="T68" s="713"/>
      <c r="U68" s="713"/>
      <c r="V68" s="713"/>
      <c r="W68" s="713"/>
      <c r="X68" s="713"/>
      <c r="Y68" s="710"/>
      <c r="Z68" s="713"/>
      <c r="AA68" s="713"/>
      <c r="AB68" s="713"/>
      <c r="AC68" s="713"/>
      <c r="AD68" s="713"/>
      <c r="AE68" s="710"/>
      <c r="AF68" s="731"/>
    </row>
    <row r="69" spans="2:32" ht="18.75" customHeight="1">
      <c r="B69" s="860"/>
      <c r="C69" s="861" t="s">
        <v>86</v>
      </c>
      <c r="D69" s="861"/>
      <c r="E69" s="719">
        <f>SUM(E62:E67)</f>
        <v>0</v>
      </c>
      <c r="F69" s="719">
        <f t="shared" ref="F69:O69" si="17">SUM(F62:F68)</f>
        <v>0</v>
      </c>
      <c r="G69" s="719">
        <f t="shared" si="17"/>
        <v>0</v>
      </c>
      <c r="H69" s="719">
        <f t="shared" si="17"/>
        <v>0</v>
      </c>
      <c r="I69" s="719">
        <f t="shared" si="17"/>
        <v>0</v>
      </c>
      <c r="J69" s="720">
        <f t="shared" si="17"/>
        <v>0</v>
      </c>
      <c r="K69" s="720">
        <f t="shared" si="17"/>
        <v>0</v>
      </c>
      <c r="L69" s="720">
        <f t="shared" si="17"/>
        <v>0</v>
      </c>
      <c r="M69" s="720">
        <f t="shared" si="17"/>
        <v>0</v>
      </c>
      <c r="N69" s="719">
        <f t="shared" si="17"/>
        <v>0</v>
      </c>
      <c r="O69" s="720">
        <f t="shared" si="17"/>
        <v>0</v>
      </c>
      <c r="P69" s="720">
        <f>SUM(P62:P68)</f>
        <v>0</v>
      </c>
      <c r="Q69" s="719">
        <f t="shared" ref="Q69:V69" si="18">SUM(Q62:Q68)</f>
        <v>0</v>
      </c>
      <c r="R69" s="720">
        <f t="shared" si="18"/>
        <v>0</v>
      </c>
      <c r="S69" s="719">
        <f t="shared" si="18"/>
        <v>0</v>
      </c>
      <c r="T69" s="719">
        <f t="shared" si="18"/>
        <v>0</v>
      </c>
      <c r="U69" s="720">
        <f t="shared" si="18"/>
        <v>0</v>
      </c>
      <c r="V69" s="719">
        <f t="shared" si="18"/>
        <v>0</v>
      </c>
      <c r="W69" s="719">
        <f>SUM(W62:W68)</f>
        <v>0</v>
      </c>
      <c r="X69" s="719">
        <f t="shared" ref="X69" si="19">SUM(X62:X68)</f>
        <v>0</v>
      </c>
      <c r="Y69" s="732"/>
      <c r="Z69" s="719">
        <f>SUM(Z62:Z68)</f>
        <v>0</v>
      </c>
      <c r="AA69" s="720">
        <f>SUM(AA62:AA68)</f>
        <v>0</v>
      </c>
      <c r="AB69" s="720">
        <f>SUM(AB62:AB68)</f>
        <v>0</v>
      </c>
      <c r="AC69" s="723">
        <f>SUM(AC62:AC68)</f>
        <v>0</v>
      </c>
      <c r="AD69" s="719">
        <f>SUM(AD62:AD68)</f>
        <v>0</v>
      </c>
      <c r="AE69" s="710"/>
      <c r="AF69" s="724">
        <f>SUM(E69:AD69)</f>
        <v>0</v>
      </c>
    </row>
    <row r="70" spans="2:32" s="726" customFormat="1" ht="18.75" customHeight="1"/>
    <row r="71" spans="2:32" ht="18.75" customHeight="1">
      <c r="D71" s="710"/>
      <c r="E71" s="713"/>
      <c r="F71" s="713"/>
      <c r="G71" s="713"/>
      <c r="H71" s="713"/>
      <c r="I71" s="713"/>
      <c r="J71" s="713"/>
      <c r="K71" s="713"/>
      <c r="L71" s="713"/>
      <c r="M71" s="713"/>
      <c r="N71" s="713"/>
      <c r="O71" s="713"/>
      <c r="P71" s="713"/>
      <c r="Q71" s="713"/>
      <c r="R71" s="713"/>
      <c r="S71" s="713"/>
      <c r="T71" s="713"/>
      <c r="U71" s="713"/>
      <c r="V71" s="713"/>
      <c r="W71" s="713"/>
      <c r="X71" s="713"/>
      <c r="Y71" s="710"/>
      <c r="Z71" s="710"/>
      <c r="AA71" s="710"/>
      <c r="AB71" s="710"/>
      <c r="AC71" s="710"/>
      <c r="AD71" s="710"/>
      <c r="AE71" s="710"/>
      <c r="AF71" s="725"/>
    </row>
    <row r="72" spans="2:32" ht="18.75" customHeight="1">
      <c r="B72" s="860" t="s">
        <v>1133</v>
      </c>
      <c r="C72" s="853" t="s">
        <v>126</v>
      </c>
      <c r="D72" s="853"/>
      <c r="E72" s="707"/>
      <c r="F72" s="707"/>
      <c r="G72" s="707"/>
      <c r="H72" s="707"/>
      <c r="I72" s="707"/>
      <c r="J72" s="707"/>
      <c r="K72" s="707"/>
      <c r="L72" s="708"/>
      <c r="M72" s="707"/>
      <c r="N72" s="709"/>
      <c r="O72" s="707"/>
      <c r="P72" s="707"/>
      <c r="Q72" s="708"/>
      <c r="R72" s="709"/>
      <c r="S72" s="707"/>
      <c r="T72" s="707"/>
      <c r="U72" s="707"/>
      <c r="V72" s="707"/>
      <c r="W72" s="707"/>
      <c r="X72" s="707"/>
      <c r="Y72" s="710"/>
      <c r="Z72" s="709"/>
      <c r="AA72" s="708"/>
      <c r="AB72" s="708"/>
      <c r="AC72" s="707"/>
      <c r="AD72" s="707"/>
      <c r="AE72" s="710"/>
      <c r="AF72" s="707">
        <f>SUM(E72:AD72)</f>
        <v>0</v>
      </c>
    </row>
    <row r="73" spans="2:32" ht="18.75" customHeight="1">
      <c r="B73" s="860"/>
      <c r="C73" s="854" t="s">
        <v>125</v>
      </c>
      <c r="D73" s="854"/>
      <c r="E73" s="711"/>
      <c r="F73" s="711"/>
      <c r="G73" s="711"/>
      <c r="H73" s="711"/>
      <c r="I73" s="711"/>
      <c r="J73" s="711"/>
      <c r="K73" s="711"/>
      <c r="L73" s="712"/>
      <c r="M73" s="711"/>
      <c r="N73" s="711"/>
      <c r="O73" s="711"/>
      <c r="P73" s="711"/>
      <c r="Q73" s="711"/>
      <c r="R73" s="711"/>
      <c r="S73" s="711"/>
      <c r="T73" s="711"/>
      <c r="U73" s="711"/>
      <c r="V73" s="711"/>
      <c r="W73" s="711"/>
      <c r="X73" s="711"/>
      <c r="Y73" s="710"/>
      <c r="Z73" s="711"/>
      <c r="AA73" s="711"/>
      <c r="AB73" s="711"/>
      <c r="AC73" s="711"/>
      <c r="AD73" s="711"/>
      <c r="AE73" s="710"/>
      <c r="AF73" s="711">
        <f>SUM(E73:AD73)</f>
        <v>0</v>
      </c>
    </row>
    <row r="74" spans="2:32" ht="18.75" customHeight="1">
      <c r="B74" s="860"/>
      <c r="C74" s="855" t="s">
        <v>124</v>
      </c>
      <c r="D74" s="855"/>
      <c r="E74" s="713"/>
      <c r="F74" s="713"/>
      <c r="G74" s="713"/>
      <c r="H74" s="713"/>
      <c r="I74" s="713"/>
      <c r="J74" s="713"/>
      <c r="K74" s="713"/>
      <c r="L74" s="714"/>
      <c r="M74" s="713"/>
      <c r="N74" s="713"/>
      <c r="O74" s="713"/>
      <c r="P74" s="713"/>
      <c r="Q74" s="713"/>
      <c r="R74" s="713"/>
      <c r="S74" s="713"/>
      <c r="T74" s="713"/>
      <c r="U74" s="713"/>
      <c r="V74" s="713"/>
      <c r="W74" s="713"/>
      <c r="X74" s="713"/>
      <c r="Y74" s="710"/>
      <c r="Z74" s="713"/>
      <c r="AA74" s="713"/>
      <c r="AB74" s="713"/>
      <c r="AC74" s="713"/>
      <c r="AD74" s="713"/>
      <c r="AE74" s="710"/>
      <c r="AF74" s="707">
        <f>SUM(E74:AE74)</f>
        <v>0</v>
      </c>
    </row>
    <row r="75" spans="2:32" ht="18.75" customHeight="1">
      <c r="B75" s="860"/>
      <c r="C75" s="854" t="s">
        <v>127</v>
      </c>
      <c r="D75" s="854"/>
      <c r="E75" s="715"/>
      <c r="F75" s="715"/>
      <c r="G75" s="715"/>
      <c r="H75" s="715"/>
      <c r="I75" s="715"/>
      <c r="J75" s="715"/>
      <c r="K75" s="715"/>
      <c r="L75" s="716"/>
      <c r="M75" s="715"/>
      <c r="N75" s="715"/>
      <c r="O75" s="715"/>
      <c r="P75" s="715"/>
      <c r="Q75" s="715"/>
      <c r="R75" s="715"/>
      <c r="S75" s="715"/>
      <c r="T75" s="715"/>
      <c r="U75" s="715"/>
      <c r="V75" s="715"/>
      <c r="W75" s="715"/>
      <c r="X75" s="715"/>
      <c r="Y75" s="710"/>
      <c r="Z75" s="715"/>
      <c r="AA75" s="715"/>
      <c r="AB75" s="715"/>
      <c r="AC75" s="715"/>
      <c r="AD75" s="715"/>
      <c r="AE75" s="710"/>
      <c r="AF75" s="711">
        <f>SUM(E75:AE75)</f>
        <v>0</v>
      </c>
    </row>
    <row r="76" spans="2:32" ht="18.75" customHeight="1">
      <c r="B76" s="860"/>
      <c r="C76" s="856" t="s">
        <v>128</v>
      </c>
      <c r="D76" s="856"/>
      <c r="E76" s="713"/>
      <c r="F76" s="713"/>
      <c r="G76" s="713"/>
      <c r="H76" s="713"/>
      <c r="I76" s="713"/>
      <c r="J76" s="713"/>
      <c r="K76" s="713"/>
      <c r="L76" s="714"/>
      <c r="M76" s="713"/>
      <c r="N76" s="713"/>
      <c r="O76" s="713"/>
      <c r="P76" s="713"/>
      <c r="Q76" s="713"/>
      <c r="R76" s="713"/>
      <c r="S76" s="713"/>
      <c r="T76" s="713"/>
      <c r="U76" s="713"/>
      <c r="V76" s="713"/>
      <c r="W76" s="713"/>
      <c r="X76" s="713"/>
      <c r="Y76" s="710"/>
      <c r="Z76" s="713"/>
      <c r="AA76" s="713"/>
      <c r="AB76" s="713"/>
      <c r="AC76" s="713"/>
      <c r="AD76" s="713"/>
      <c r="AE76" s="710"/>
      <c r="AF76" s="707">
        <f>SUM(E76:AD76)</f>
        <v>0</v>
      </c>
    </row>
    <row r="77" spans="2:32" ht="18.75" customHeight="1">
      <c r="B77" s="860"/>
      <c r="C77" s="854" t="s">
        <v>129</v>
      </c>
      <c r="D77" s="854"/>
      <c r="E77" s="715"/>
      <c r="F77" s="715"/>
      <c r="G77" s="715"/>
      <c r="H77" s="715"/>
      <c r="I77" s="716"/>
      <c r="J77" s="715"/>
      <c r="K77" s="715"/>
      <c r="L77" s="712"/>
      <c r="M77" s="715"/>
      <c r="N77" s="715"/>
      <c r="O77" s="715"/>
      <c r="P77" s="715"/>
      <c r="Q77" s="715"/>
      <c r="R77" s="715"/>
      <c r="S77" s="715"/>
      <c r="T77" s="715"/>
      <c r="U77" s="715"/>
      <c r="V77" s="715"/>
      <c r="W77" s="715"/>
      <c r="X77" s="715"/>
      <c r="Y77" s="710"/>
      <c r="Z77" s="715"/>
      <c r="AA77" s="715"/>
      <c r="AB77" s="715"/>
      <c r="AC77" s="715"/>
      <c r="AD77" s="715"/>
      <c r="AE77" s="710"/>
      <c r="AF77" s="717">
        <f>SUM(E77:AD77)</f>
        <v>0</v>
      </c>
    </row>
    <row r="78" spans="2:32" ht="18.75" customHeight="1">
      <c r="B78" s="860"/>
      <c r="D78" s="718"/>
      <c r="E78" s="713"/>
      <c r="F78" s="713"/>
      <c r="G78" s="713"/>
      <c r="H78" s="713"/>
      <c r="I78" s="713"/>
      <c r="J78" s="713"/>
      <c r="K78" s="713"/>
      <c r="L78" s="708"/>
      <c r="M78" s="713"/>
      <c r="N78" s="713"/>
      <c r="O78" s="713"/>
      <c r="P78" s="713"/>
      <c r="Q78" s="713"/>
      <c r="R78" s="713"/>
      <c r="S78" s="713"/>
      <c r="T78" s="713"/>
      <c r="U78" s="713"/>
      <c r="V78" s="713"/>
      <c r="W78" s="713"/>
      <c r="X78" s="713"/>
      <c r="Y78" s="710"/>
      <c r="Z78" s="713"/>
      <c r="AA78" s="713"/>
      <c r="AB78" s="713"/>
      <c r="AC78" s="713"/>
      <c r="AD78" s="713"/>
      <c r="AE78" s="710"/>
      <c r="AF78" s="713"/>
    </row>
    <row r="79" spans="2:32" ht="18.75" customHeight="1">
      <c r="B79" s="860"/>
      <c r="C79" s="857" t="s">
        <v>86</v>
      </c>
      <c r="D79" s="857"/>
      <c r="E79" s="719">
        <f>SUM(E72:E77)</f>
        <v>0</v>
      </c>
      <c r="F79" s="719">
        <f t="shared" ref="F79:O79" si="20">SUM(F72:F78)</f>
        <v>0</v>
      </c>
      <c r="G79" s="719">
        <f t="shared" si="20"/>
        <v>0</v>
      </c>
      <c r="H79" s="719">
        <f t="shared" si="20"/>
        <v>0</v>
      </c>
      <c r="I79" s="719">
        <f t="shared" si="20"/>
        <v>0</v>
      </c>
      <c r="J79" s="720">
        <f t="shared" si="20"/>
        <v>0</v>
      </c>
      <c r="K79" s="720">
        <f t="shared" si="20"/>
        <v>0</v>
      </c>
      <c r="L79" s="720">
        <f t="shared" si="20"/>
        <v>0</v>
      </c>
      <c r="M79" s="720">
        <f t="shared" si="20"/>
        <v>0</v>
      </c>
      <c r="N79" s="719">
        <f t="shared" si="20"/>
        <v>0</v>
      </c>
      <c r="O79" s="720">
        <f t="shared" si="20"/>
        <v>0</v>
      </c>
      <c r="P79" s="720">
        <f>SUM(P72:P78)</f>
        <v>0</v>
      </c>
      <c r="Q79" s="719">
        <f t="shared" ref="Q79:V79" si="21">SUM(Q72:Q78)</f>
        <v>0</v>
      </c>
      <c r="R79" s="720">
        <f t="shared" si="21"/>
        <v>0</v>
      </c>
      <c r="S79" s="719">
        <f t="shared" si="21"/>
        <v>0</v>
      </c>
      <c r="T79" s="719">
        <f t="shared" si="21"/>
        <v>0</v>
      </c>
      <c r="U79" s="720">
        <f t="shared" si="21"/>
        <v>0</v>
      </c>
      <c r="V79" s="719">
        <f t="shared" si="21"/>
        <v>0</v>
      </c>
      <c r="W79" s="719">
        <f>SUM(W72:W78)</f>
        <v>0</v>
      </c>
      <c r="X79" s="721">
        <f t="shared" ref="X79" si="22">SUM(X72:X78)</f>
        <v>0</v>
      </c>
      <c r="Y79" s="710"/>
      <c r="Z79" s="722">
        <f>SUM(Z72:Z78)</f>
        <v>0</v>
      </c>
      <c r="AA79" s="720">
        <f>SUM(AA72:AA78)</f>
        <v>0</v>
      </c>
      <c r="AB79" s="720">
        <f>SUM(AB72:AB78)</f>
        <v>0</v>
      </c>
      <c r="AC79" s="723">
        <f>SUM(AC72:AC78)</f>
        <v>0</v>
      </c>
      <c r="AD79" s="721">
        <f>SUM(AD72:AD78)</f>
        <v>0</v>
      </c>
      <c r="AE79" s="710"/>
      <c r="AF79" s="724">
        <f>SUM(E79:AD79)</f>
        <v>0</v>
      </c>
    </row>
    <row r="80" spans="2:32" s="726" customFormat="1" ht="18.75" customHeight="1"/>
    <row r="81" spans="2:32" ht="18.75" customHeight="1">
      <c r="D81" s="710"/>
      <c r="E81" s="713"/>
      <c r="F81" s="713"/>
      <c r="G81" s="713"/>
      <c r="H81" s="713"/>
      <c r="I81" s="713"/>
      <c r="J81" s="713"/>
      <c r="K81" s="713"/>
      <c r="L81" s="713"/>
      <c r="M81" s="713"/>
      <c r="N81" s="713"/>
      <c r="O81" s="713"/>
      <c r="P81" s="713"/>
      <c r="Q81" s="713"/>
      <c r="R81" s="713"/>
      <c r="S81" s="713"/>
      <c r="T81" s="713"/>
      <c r="U81" s="713"/>
      <c r="V81" s="713"/>
      <c r="W81" s="713"/>
      <c r="X81" s="713"/>
      <c r="Y81" s="710"/>
      <c r="Z81" s="710"/>
      <c r="AA81" s="710"/>
      <c r="AB81" s="710"/>
      <c r="AC81" s="710"/>
      <c r="AD81" s="710"/>
      <c r="AE81" s="710"/>
      <c r="AF81" s="725"/>
    </row>
    <row r="82" spans="2:32" ht="18.75" customHeight="1">
      <c r="B82" s="859" t="s">
        <v>1134</v>
      </c>
      <c r="C82" s="853" t="s">
        <v>126</v>
      </c>
      <c r="D82" s="853"/>
      <c r="E82" s="707"/>
      <c r="F82" s="707"/>
      <c r="G82" s="707"/>
      <c r="H82" s="707"/>
      <c r="I82" s="707"/>
      <c r="J82" s="707"/>
      <c r="K82" s="707"/>
      <c r="L82" s="708"/>
      <c r="M82" s="707"/>
      <c r="N82" s="709"/>
      <c r="O82" s="707"/>
      <c r="P82" s="707"/>
      <c r="Q82" s="708"/>
      <c r="R82" s="709"/>
      <c r="S82" s="707"/>
      <c r="T82" s="707"/>
      <c r="U82" s="707"/>
      <c r="V82" s="707"/>
      <c r="W82" s="707"/>
      <c r="X82" s="707"/>
      <c r="Y82" s="710"/>
      <c r="Z82" s="709"/>
      <c r="AA82" s="708"/>
      <c r="AB82" s="708"/>
      <c r="AC82" s="707"/>
      <c r="AD82" s="707"/>
      <c r="AE82" s="710"/>
      <c r="AF82" s="707">
        <f>SUM(E82:AD82)</f>
        <v>0</v>
      </c>
    </row>
    <row r="83" spans="2:32" ht="18.75" customHeight="1">
      <c r="B83" s="859"/>
      <c r="C83" s="854" t="s">
        <v>125</v>
      </c>
      <c r="D83" s="854"/>
      <c r="E83" s="711"/>
      <c r="F83" s="711"/>
      <c r="G83" s="711"/>
      <c r="H83" s="711"/>
      <c r="I83" s="711"/>
      <c r="J83" s="711"/>
      <c r="K83" s="711"/>
      <c r="L83" s="712"/>
      <c r="M83" s="711"/>
      <c r="N83" s="711"/>
      <c r="O83" s="711"/>
      <c r="P83" s="711"/>
      <c r="Q83" s="711"/>
      <c r="R83" s="711"/>
      <c r="S83" s="711"/>
      <c r="T83" s="711"/>
      <c r="U83" s="711"/>
      <c r="V83" s="711"/>
      <c r="W83" s="711"/>
      <c r="X83" s="711"/>
      <c r="Y83" s="710"/>
      <c r="Z83" s="711"/>
      <c r="AA83" s="711"/>
      <c r="AB83" s="711"/>
      <c r="AC83" s="711"/>
      <c r="AD83" s="711"/>
      <c r="AE83" s="710"/>
      <c r="AF83" s="711">
        <f>SUM(E83:AD83)</f>
        <v>0</v>
      </c>
    </row>
    <row r="84" spans="2:32" ht="18.75" customHeight="1">
      <c r="B84" s="859"/>
      <c r="C84" s="855" t="s">
        <v>124</v>
      </c>
      <c r="D84" s="855"/>
      <c r="E84" s="713"/>
      <c r="F84" s="713"/>
      <c r="G84" s="713"/>
      <c r="H84" s="713"/>
      <c r="I84" s="713"/>
      <c r="J84" s="713"/>
      <c r="K84" s="713"/>
      <c r="L84" s="714"/>
      <c r="M84" s="713"/>
      <c r="N84" s="713"/>
      <c r="O84" s="713"/>
      <c r="P84" s="713"/>
      <c r="Q84" s="713"/>
      <c r="R84" s="713"/>
      <c r="S84" s="713"/>
      <c r="T84" s="713"/>
      <c r="U84" s="713"/>
      <c r="V84" s="713"/>
      <c r="W84" s="713"/>
      <c r="X84" s="713"/>
      <c r="Y84" s="710"/>
      <c r="Z84" s="713"/>
      <c r="AA84" s="713"/>
      <c r="AB84" s="713"/>
      <c r="AC84" s="713"/>
      <c r="AD84" s="713"/>
      <c r="AE84" s="710"/>
      <c r="AF84" s="707">
        <f>SUM(E84:AE84)</f>
        <v>0</v>
      </c>
    </row>
    <row r="85" spans="2:32" ht="18.75" customHeight="1">
      <c r="B85" s="859"/>
      <c r="C85" s="854" t="s">
        <v>127</v>
      </c>
      <c r="D85" s="854"/>
      <c r="E85" s="715"/>
      <c r="F85" s="715"/>
      <c r="G85" s="715"/>
      <c r="H85" s="715"/>
      <c r="I85" s="715"/>
      <c r="J85" s="715"/>
      <c r="K85" s="715"/>
      <c r="L85" s="716"/>
      <c r="M85" s="715"/>
      <c r="N85" s="715"/>
      <c r="O85" s="715"/>
      <c r="P85" s="715"/>
      <c r="Q85" s="715"/>
      <c r="R85" s="715"/>
      <c r="S85" s="715"/>
      <c r="T85" s="715"/>
      <c r="U85" s="715"/>
      <c r="V85" s="715"/>
      <c r="W85" s="715"/>
      <c r="X85" s="715"/>
      <c r="Y85" s="710"/>
      <c r="Z85" s="715"/>
      <c r="AA85" s="715"/>
      <c r="AB85" s="715"/>
      <c r="AC85" s="715"/>
      <c r="AD85" s="715"/>
      <c r="AE85" s="710"/>
      <c r="AF85" s="711">
        <f>SUM(E85:AE85)</f>
        <v>0</v>
      </c>
    </row>
    <row r="86" spans="2:32" ht="18.75" customHeight="1">
      <c r="B86" s="859"/>
      <c r="C86" s="856" t="s">
        <v>128</v>
      </c>
      <c r="D86" s="856"/>
      <c r="E86" s="713"/>
      <c r="F86" s="713"/>
      <c r="G86" s="713"/>
      <c r="H86" s="713"/>
      <c r="I86" s="713"/>
      <c r="J86" s="713"/>
      <c r="K86" s="713"/>
      <c r="L86" s="714"/>
      <c r="M86" s="713"/>
      <c r="N86" s="713"/>
      <c r="O86" s="713"/>
      <c r="P86" s="713"/>
      <c r="Q86" s="713"/>
      <c r="R86" s="713"/>
      <c r="S86" s="713"/>
      <c r="T86" s="713"/>
      <c r="U86" s="713"/>
      <c r="V86" s="713"/>
      <c r="W86" s="713"/>
      <c r="X86" s="713"/>
      <c r="Y86" s="710"/>
      <c r="Z86" s="713"/>
      <c r="AA86" s="713"/>
      <c r="AB86" s="713"/>
      <c r="AC86" s="713"/>
      <c r="AD86" s="713"/>
      <c r="AE86" s="710"/>
      <c r="AF86" s="707">
        <f>SUM(E86:AD86)</f>
        <v>0</v>
      </c>
    </row>
    <row r="87" spans="2:32" ht="18.75" customHeight="1">
      <c r="B87" s="859"/>
      <c r="C87" s="854" t="s">
        <v>129</v>
      </c>
      <c r="D87" s="854"/>
      <c r="E87" s="715"/>
      <c r="F87" s="715"/>
      <c r="G87" s="715"/>
      <c r="H87" s="715"/>
      <c r="I87" s="716"/>
      <c r="J87" s="715"/>
      <c r="K87" s="715"/>
      <c r="L87" s="712"/>
      <c r="M87" s="715"/>
      <c r="N87" s="715"/>
      <c r="O87" s="715"/>
      <c r="P87" s="715"/>
      <c r="Q87" s="715"/>
      <c r="R87" s="715"/>
      <c r="S87" s="715"/>
      <c r="T87" s="715"/>
      <c r="U87" s="715"/>
      <c r="V87" s="715"/>
      <c r="W87" s="715"/>
      <c r="X87" s="715"/>
      <c r="Y87" s="710"/>
      <c r="Z87" s="715"/>
      <c r="AA87" s="715"/>
      <c r="AB87" s="715"/>
      <c r="AC87" s="715"/>
      <c r="AD87" s="715"/>
      <c r="AE87" s="710"/>
      <c r="AF87" s="717">
        <f>SUM(E87:AD87)</f>
        <v>0</v>
      </c>
    </row>
    <row r="88" spans="2:32" ht="18.75" customHeight="1">
      <c r="B88" s="859"/>
      <c r="D88" s="718"/>
      <c r="E88" s="713"/>
      <c r="F88" s="713"/>
      <c r="G88" s="713"/>
      <c r="H88" s="713"/>
      <c r="I88" s="713"/>
      <c r="J88" s="713"/>
      <c r="K88" s="713"/>
      <c r="L88" s="708"/>
      <c r="M88" s="713"/>
      <c r="N88" s="713"/>
      <c r="O88" s="713"/>
      <c r="P88" s="713"/>
      <c r="Q88" s="713"/>
      <c r="R88" s="713"/>
      <c r="S88" s="713"/>
      <c r="T88" s="713"/>
      <c r="U88" s="713"/>
      <c r="V88" s="713"/>
      <c r="W88" s="713"/>
      <c r="X88" s="713"/>
      <c r="Y88" s="710"/>
      <c r="Z88" s="713"/>
      <c r="AA88" s="713"/>
      <c r="AB88" s="713"/>
      <c r="AC88" s="713"/>
      <c r="AD88" s="713"/>
      <c r="AE88" s="710"/>
      <c r="AF88" s="713"/>
    </row>
    <row r="89" spans="2:32" ht="18.75" customHeight="1">
      <c r="B89" s="859"/>
      <c r="C89" s="857" t="s">
        <v>86</v>
      </c>
      <c r="D89" s="857"/>
      <c r="E89" s="719">
        <f>SUM(E82:E87)</f>
        <v>0</v>
      </c>
      <c r="F89" s="719">
        <f t="shared" ref="F89:O89" si="23">SUM(F82:F88)</f>
        <v>0</v>
      </c>
      <c r="G89" s="719">
        <f t="shared" si="23"/>
        <v>0</v>
      </c>
      <c r="H89" s="719">
        <f t="shared" si="23"/>
        <v>0</v>
      </c>
      <c r="I89" s="719">
        <f t="shared" si="23"/>
        <v>0</v>
      </c>
      <c r="J89" s="720">
        <f t="shared" si="23"/>
        <v>0</v>
      </c>
      <c r="K89" s="720">
        <f t="shared" si="23"/>
        <v>0</v>
      </c>
      <c r="L89" s="720">
        <f t="shared" si="23"/>
        <v>0</v>
      </c>
      <c r="M89" s="720">
        <f t="shared" si="23"/>
        <v>0</v>
      </c>
      <c r="N89" s="719">
        <f t="shared" si="23"/>
        <v>0</v>
      </c>
      <c r="O89" s="720">
        <f t="shared" si="23"/>
        <v>0</v>
      </c>
      <c r="P89" s="720">
        <f>SUM(P82:P88)</f>
        <v>0</v>
      </c>
      <c r="Q89" s="719">
        <f t="shared" ref="Q89:V89" si="24">SUM(Q82:Q88)</f>
        <v>0</v>
      </c>
      <c r="R89" s="720">
        <f t="shared" si="24"/>
        <v>0</v>
      </c>
      <c r="S89" s="719">
        <f t="shared" si="24"/>
        <v>0</v>
      </c>
      <c r="T89" s="719">
        <f t="shared" si="24"/>
        <v>0</v>
      </c>
      <c r="U89" s="720">
        <f t="shared" si="24"/>
        <v>0</v>
      </c>
      <c r="V89" s="719">
        <f t="shared" si="24"/>
        <v>0</v>
      </c>
      <c r="W89" s="719">
        <f>SUM(W82:W88)</f>
        <v>0</v>
      </c>
      <c r="X89" s="721">
        <f t="shared" ref="X89" si="25">SUM(X82:X88)</f>
        <v>0</v>
      </c>
      <c r="Y89" s="710"/>
      <c r="Z89" s="722">
        <f>SUM(Z82:Z88)</f>
        <v>0</v>
      </c>
      <c r="AA89" s="720">
        <f>SUM(AA82:AA88)</f>
        <v>0</v>
      </c>
      <c r="AB89" s="720">
        <f>SUM(AB82:AB88)</f>
        <v>0</v>
      </c>
      <c r="AC89" s="723">
        <f>SUM(AC82:AC88)</f>
        <v>0</v>
      </c>
      <c r="AD89" s="721">
        <f>SUM(AD82:AD88)</f>
        <v>0</v>
      </c>
      <c r="AE89" s="710"/>
      <c r="AF89" s="724">
        <f>SUM(E89:AD89)</f>
        <v>0</v>
      </c>
    </row>
    <row r="90" spans="2:32" s="726" customFormat="1" ht="18.75" customHeight="1"/>
    <row r="91" spans="2:32" ht="18.75" customHeight="1">
      <c r="D91" s="710"/>
      <c r="E91" s="713"/>
      <c r="F91" s="713"/>
      <c r="G91" s="713"/>
      <c r="H91" s="713"/>
      <c r="I91" s="713"/>
      <c r="J91" s="713"/>
      <c r="K91" s="713"/>
      <c r="L91" s="713"/>
      <c r="M91" s="713"/>
      <c r="N91" s="713"/>
      <c r="O91" s="713"/>
      <c r="P91" s="713"/>
      <c r="Q91" s="713"/>
      <c r="R91" s="713"/>
      <c r="S91" s="713"/>
      <c r="T91" s="713"/>
      <c r="U91" s="713"/>
      <c r="V91" s="713"/>
      <c r="W91" s="713"/>
      <c r="X91" s="713"/>
      <c r="Y91" s="710"/>
      <c r="Z91" s="710"/>
      <c r="AA91" s="710"/>
      <c r="AB91" s="710"/>
      <c r="AC91" s="710"/>
      <c r="AD91" s="710"/>
      <c r="AE91" s="710"/>
      <c r="AF91" s="725"/>
    </row>
    <row r="92" spans="2:32" ht="18.75" customHeight="1">
      <c r="B92" s="858" t="s">
        <v>1135</v>
      </c>
      <c r="C92" s="853" t="s">
        <v>126</v>
      </c>
      <c r="D92" s="853"/>
      <c r="E92" s="707"/>
      <c r="F92" s="707"/>
      <c r="G92" s="707"/>
      <c r="H92" s="707"/>
      <c r="I92" s="707"/>
      <c r="J92" s="707"/>
      <c r="K92" s="707"/>
      <c r="L92" s="708"/>
      <c r="M92" s="707"/>
      <c r="N92" s="709"/>
      <c r="O92" s="707"/>
      <c r="P92" s="707"/>
      <c r="Q92" s="708"/>
      <c r="R92" s="709"/>
      <c r="S92" s="707"/>
      <c r="T92" s="707"/>
      <c r="U92" s="707"/>
      <c r="V92" s="707"/>
      <c r="W92" s="707"/>
      <c r="X92" s="707"/>
      <c r="Y92" s="710"/>
      <c r="Z92" s="709"/>
      <c r="AA92" s="708"/>
      <c r="AB92" s="708"/>
      <c r="AC92" s="707"/>
      <c r="AD92" s="707"/>
      <c r="AE92" s="710"/>
      <c r="AF92" s="707">
        <f>SUM(E92:AD92)</f>
        <v>0</v>
      </c>
    </row>
    <row r="93" spans="2:32" ht="18.75" customHeight="1">
      <c r="B93" s="858"/>
      <c r="C93" s="854" t="s">
        <v>125</v>
      </c>
      <c r="D93" s="854"/>
      <c r="E93" s="711"/>
      <c r="F93" s="711"/>
      <c r="G93" s="711"/>
      <c r="H93" s="711"/>
      <c r="I93" s="711"/>
      <c r="J93" s="711"/>
      <c r="K93" s="711"/>
      <c r="L93" s="712"/>
      <c r="M93" s="711"/>
      <c r="N93" s="711"/>
      <c r="O93" s="711"/>
      <c r="P93" s="711"/>
      <c r="Q93" s="711"/>
      <c r="R93" s="711"/>
      <c r="S93" s="711"/>
      <c r="T93" s="711"/>
      <c r="U93" s="711"/>
      <c r="V93" s="711"/>
      <c r="W93" s="711"/>
      <c r="X93" s="711"/>
      <c r="Y93" s="710"/>
      <c r="Z93" s="711"/>
      <c r="AA93" s="711"/>
      <c r="AB93" s="711"/>
      <c r="AC93" s="711"/>
      <c r="AD93" s="711"/>
      <c r="AE93" s="710"/>
      <c r="AF93" s="711">
        <f>SUM(E93:AD93)</f>
        <v>0</v>
      </c>
    </row>
    <row r="94" spans="2:32" ht="18.75" customHeight="1">
      <c r="B94" s="858"/>
      <c r="C94" s="855" t="s">
        <v>124</v>
      </c>
      <c r="D94" s="855"/>
      <c r="E94" s="713"/>
      <c r="F94" s="713"/>
      <c r="G94" s="713"/>
      <c r="H94" s="713"/>
      <c r="I94" s="713"/>
      <c r="J94" s="713"/>
      <c r="K94" s="713"/>
      <c r="L94" s="714"/>
      <c r="M94" s="713"/>
      <c r="N94" s="713"/>
      <c r="O94" s="713"/>
      <c r="P94" s="713"/>
      <c r="Q94" s="713"/>
      <c r="R94" s="713"/>
      <c r="S94" s="713"/>
      <c r="T94" s="713"/>
      <c r="U94" s="713"/>
      <c r="V94" s="713"/>
      <c r="W94" s="713"/>
      <c r="X94" s="713"/>
      <c r="Y94" s="710"/>
      <c r="Z94" s="713"/>
      <c r="AA94" s="713"/>
      <c r="AB94" s="713"/>
      <c r="AC94" s="713"/>
      <c r="AD94" s="713"/>
      <c r="AE94" s="710"/>
      <c r="AF94" s="707">
        <f>SUM(E94:AE94)</f>
        <v>0</v>
      </c>
    </row>
    <row r="95" spans="2:32" ht="18.75" customHeight="1">
      <c r="B95" s="858"/>
      <c r="C95" s="854" t="s">
        <v>127</v>
      </c>
      <c r="D95" s="854"/>
      <c r="E95" s="715"/>
      <c r="F95" s="715"/>
      <c r="G95" s="715"/>
      <c r="H95" s="715"/>
      <c r="I95" s="715"/>
      <c r="J95" s="715"/>
      <c r="K95" s="715"/>
      <c r="L95" s="716"/>
      <c r="M95" s="715"/>
      <c r="N95" s="715"/>
      <c r="O95" s="715"/>
      <c r="P95" s="715"/>
      <c r="Q95" s="715"/>
      <c r="R95" s="715"/>
      <c r="S95" s="715"/>
      <c r="T95" s="715"/>
      <c r="U95" s="715"/>
      <c r="V95" s="715"/>
      <c r="W95" s="715"/>
      <c r="X95" s="715"/>
      <c r="Y95" s="710"/>
      <c r="Z95" s="715"/>
      <c r="AA95" s="715"/>
      <c r="AB95" s="715"/>
      <c r="AC95" s="715"/>
      <c r="AD95" s="715"/>
      <c r="AE95" s="710"/>
      <c r="AF95" s="711">
        <f>SUM(E95:AE95)</f>
        <v>0</v>
      </c>
    </row>
    <row r="96" spans="2:32" ht="18.75" customHeight="1">
      <c r="B96" s="858"/>
      <c r="C96" s="856" t="s">
        <v>128</v>
      </c>
      <c r="D96" s="856"/>
      <c r="E96" s="713"/>
      <c r="F96" s="713"/>
      <c r="G96" s="713"/>
      <c r="H96" s="713"/>
      <c r="I96" s="713"/>
      <c r="J96" s="713"/>
      <c r="K96" s="713"/>
      <c r="L96" s="714"/>
      <c r="M96" s="713"/>
      <c r="N96" s="713"/>
      <c r="O96" s="713"/>
      <c r="P96" s="713"/>
      <c r="Q96" s="713"/>
      <c r="R96" s="713"/>
      <c r="S96" s="713"/>
      <c r="T96" s="713"/>
      <c r="U96" s="713"/>
      <c r="V96" s="713"/>
      <c r="W96" s="713"/>
      <c r="X96" s="713"/>
      <c r="Y96" s="710"/>
      <c r="Z96" s="713"/>
      <c r="AA96" s="713"/>
      <c r="AB96" s="713"/>
      <c r="AC96" s="713"/>
      <c r="AD96" s="713"/>
      <c r="AE96" s="710"/>
      <c r="AF96" s="707">
        <f>SUM(E96:AD96)</f>
        <v>0</v>
      </c>
    </row>
    <row r="97" spans="2:32" ht="18.75" customHeight="1">
      <c r="B97" s="858"/>
      <c r="C97" s="854" t="s">
        <v>129</v>
      </c>
      <c r="D97" s="854"/>
      <c r="E97" s="715"/>
      <c r="F97" s="715"/>
      <c r="G97" s="715"/>
      <c r="H97" s="715"/>
      <c r="I97" s="716"/>
      <c r="J97" s="715"/>
      <c r="K97" s="715"/>
      <c r="L97" s="712"/>
      <c r="M97" s="715"/>
      <c r="N97" s="715"/>
      <c r="O97" s="715"/>
      <c r="P97" s="715"/>
      <c r="Q97" s="715"/>
      <c r="R97" s="715"/>
      <c r="S97" s="715"/>
      <c r="T97" s="715"/>
      <c r="U97" s="715"/>
      <c r="V97" s="715"/>
      <c r="W97" s="715"/>
      <c r="X97" s="715"/>
      <c r="Y97" s="710"/>
      <c r="Z97" s="715"/>
      <c r="AA97" s="715"/>
      <c r="AB97" s="715"/>
      <c r="AC97" s="715"/>
      <c r="AD97" s="715"/>
      <c r="AE97" s="710"/>
      <c r="AF97" s="717">
        <f>SUM(E97:AD97)</f>
        <v>0</v>
      </c>
    </row>
    <row r="98" spans="2:32" ht="18.75" customHeight="1">
      <c r="B98" s="858"/>
      <c r="D98" s="718"/>
      <c r="E98" s="713"/>
      <c r="F98" s="713"/>
      <c r="G98" s="713"/>
      <c r="H98" s="713"/>
      <c r="I98" s="713"/>
      <c r="J98" s="713"/>
      <c r="K98" s="713"/>
      <c r="L98" s="708"/>
      <c r="M98" s="713"/>
      <c r="N98" s="713"/>
      <c r="O98" s="713"/>
      <c r="P98" s="713"/>
      <c r="Q98" s="713"/>
      <c r="R98" s="713"/>
      <c r="S98" s="713"/>
      <c r="T98" s="713"/>
      <c r="U98" s="713"/>
      <c r="V98" s="713"/>
      <c r="W98" s="713"/>
      <c r="X98" s="713"/>
      <c r="Y98" s="710"/>
      <c r="Z98" s="713"/>
      <c r="AA98" s="713"/>
      <c r="AB98" s="713"/>
      <c r="AC98" s="713"/>
      <c r="AD98" s="713"/>
      <c r="AE98" s="710"/>
      <c r="AF98" s="713"/>
    </row>
    <row r="99" spans="2:32" ht="18.75" customHeight="1">
      <c r="B99" s="858"/>
      <c r="C99" s="857" t="s">
        <v>86</v>
      </c>
      <c r="D99" s="857"/>
      <c r="E99" s="719">
        <f>SUM(E92:E97)</f>
        <v>0</v>
      </c>
      <c r="F99" s="719">
        <f t="shared" ref="F99:O99" si="26">SUM(F92:F98)</f>
        <v>0</v>
      </c>
      <c r="G99" s="719">
        <f t="shared" si="26"/>
        <v>0</v>
      </c>
      <c r="H99" s="719">
        <f t="shared" si="26"/>
        <v>0</v>
      </c>
      <c r="I99" s="719">
        <f t="shared" si="26"/>
        <v>0</v>
      </c>
      <c r="J99" s="720">
        <f t="shared" si="26"/>
        <v>0</v>
      </c>
      <c r="K99" s="720">
        <f t="shared" si="26"/>
        <v>0</v>
      </c>
      <c r="L99" s="720">
        <f t="shared" si="26"/>
        <v>0</v>
      </c>
      <c r="M99" s="720">
        <f t="shared" si="26"/>
        <v>0</v>
      </c>
      <c r="N99" s="719">
        <f t="shared" si="26"/>
        <v>0</v>
      </c>
      <c r="O99" s="720">
        <f t="shared" si="26"/>
        <v>0</v>
      </c>
      <c r="P99" s="720">
        <f>SUM(P92:P98)</f>
        <v>0</v>
      </c>
      <c r="Q99" s="719">
        <f t="shared" ref="Q99:V99" si="27">SUM(Q92:Q98)</f>
        <v>0</v>
      </c>
      <c r="R99" s="720">
        <f t="shared" si="27"/>
        <v>0</v>
      </c>
      <c r="S99" s="719">
        <f t="shared" si="27"/>
        <v>0</v>
      </c>
      <c r="T99" s="719">
        <f t="shared" si="27"/>
        <v>0</v>
      </c>
      <c r="U99" s="720">
        <f t="shared" si="27"/>
        <v>0</v>
      </c>
      <c r="V99" s="719">
        <f t="shared" si="27"/>
        <v>0</v>
      </c>
      <c r="W99" s="719">
        <f>SUM(W92:W98)</f>
        <v>0</v>
      </c>
      <c r="X99" s="721">
        <f t="shared" ref="X99" si="28">SUM(X92:X98)</f>
        <v>0</v>
      </c>
      <c r="Y99" s="710"/>
      <c r="Z99" s="722">
        <f>SUM(Z92:Z98)</f>
        <v>0</v>
      </c>
      <c r="AA99" s="720">
        <f>SUM(AA92:AA98)</f>
        <v>0</v>
      </c>
      <c r="AB99" s="720">
        <f>SUM(AB92:AB98)</f>
        <v>0</v>
      </c>
      <c r="AC99" s="723">
        <f>SUM(AC92:AC98)</f>
        <v>0</v>
      </c>
      <c r="AD99" s="721">
        <f>SUM(AD92:AD98)</f>
        <v>0</v>
      </c>
      <c r="AE99" s="710"/>
      <c r="AF99" s="724">
        <f>SUM(E99:AD99)</f>
        <v>0</v>
      </c>
    </row>
    <row r="100" spans="2:32" s="726" customFormat="1" ht="18.75" customHeight="1"/>
    <row r="101" spans="2:32" ht="18.75" customHeight="1">
      <c r="D101" s="710"/>
      <c r="E101" s="713"/>
      <c r="F101" s="713"/>
      <c r="G101" s="713"/>
      <c r="H101" s="713"/>
      <c r="I101" s="713"/>
      <c r="J101" s="713"/>
      <c r="K101" s="713"/>
      <c r="L101" s="713"/>
      <c r="M101" s="713"/>
      <c r="N101" s="713"/>
      <c r="O101" s="713"/>
      <c r="P101" s="713"/>
      <c r="Q101" s="713"/>
      <c r="R101" s="713"/>
      <c r="S101" s="713"/>
      <c r="T101" s="713"/>
      <c r="U101" s="713"/>
      <c r="V101" s="713"/>
      <c r="W101" s="713"/>
      <c r="X101" s="713"/>
      <c r="Y101" s="710"/>
      <c r="Z101" s="710"/>
      <c r="AA101" s="710"/>
      <c r="AB101" s="710"/>
      <c r="AC101" s="710"/>
      <c r="AD101" s="710"/>
      <c r="AE101" s="710"/>
      <c r="AF101" s="725"/>
    </row>
    <row r="102" spans="2:32" ht="18.75" customHeight="1">
      <c r="B102" s="852" t="s">
        <v>1136</v>
      </c>
      <c r="C102" s="853" t="s">
        <v>126</v>
      </c>
      <c r="D102" s="853"/>
      <c r="E102" s="707"/>
      <c r="F102" s="707"/>
      <c r="G102" s="707"/>
      <c r="H102" s="707"/>
      <c r="I102" s="707"/>
      <c r="J102" s="707"/>
      <c r="K102" s="707"/>
      <c r="L102" s="708"/>
      <c r="M102" s="707"/>
      <c r="N102" s="709"/>
      <c r="O102" s="707"/>
      <c r="P102" s="707"/>
      <c r="Q102" s="708"/>
      <c r="R102" s="709"/>
      <c r="S102" s="707"/>
      <c r="T102" s="707"/>
      <c r="U102" s="707"/>
      <c r="V102" s="707"/>
      <c r="W102" s="707"/>
      <c r="X102" s="707"/>
      <c r="Y102" s="710"/>
      <c r="Z102" s="709"/>
      <c r="AA102" s="708"/>
      <c r="AB102" s="708"/>
      <c r="AC102" s="707"/>
      <c r="AD102" s="707"/>
      <c r="AE102" s="710"/>
      <c r="AF102" s="707">
        <f>SUM(E102:AD102)</f>
        <v>0</v>
      </c>
    </row>
    <row r="103" spans="2:32" ht="18.75" customHeight="1">
      <c r="B103" s="852"/>
      <c r="C103" s="854" t="s">
        <v>125</v>
      </c>
      <c r="D103" s="854"/>
      <c r="E103" s="711"/>
      <c r="F103" s="711"/>
      <c r="G103" s="711"/>
      <c r="H103" s="711"/>
      <c r="I103" s="711"/>
      <c r="J103" s="711"/>
      <c r="K103" s="711"/>
      <c r="L103" s="712"/>
      <c r="M103" s="711"/>
      <c r="N103" s="711"/>
      <c r="O103" s="711"/>
      <c r="P103" s="711"/>
      <c r="Q103" s="711"/>
      <c r="R103" s="711"/>
      <c r="S103" s="711"/>
      <c r="T103" s="711"/>
      <c r="U103" s="711"/>
      <c r="V103" s="711"/>
      <c r="W103" s="711"/>
      <c r="X103" s="711"/>
      <c r="Y103" s="710"/>
      <c r="Z103" s="711"/>
      <c r="AA103" s="711"/>
      <c r="AB103" s="711"/>
      <c r="AC103" s="711"/>
      <c r="AD103" s="711"/>
      <c r="AE103" s="710"/>
      <c r="AF103" s="711">
        <f>SUM(E103:AD103)</f>
        <v>0</v>
      </c>
    </row>
    <row r="104" spans="2:32" ht="18.75" customHeight="1">
      <c r="B104" s="852"/>
      <c r="C104" s="855" t="s">
        <v>124</v>
      </c>
      <c r="D104" s="855"/>
      <c r="E104" s="713"/>
      <c r="F104" s="713"/>
      <c r="G104" s="713"/>
      <c r="H104" s="713"/>
      <c r="I104" s="713"/>
      <c r="J104" s="713"/>
      <c r="K104" s="713"/>
      <c r="L104" s="714"/>
      <c r="M104" s="713"/>
      <c r="N104" s="713"/>
      <c r="O104" s="713"/>
      <c r="P104" s="713"/>
      <c r="Q104" s="713"/>
      <c r="R104" s="713"/>
      <c r="S104" s="713"/>
      <c r="T104" s="713"/>
      <c r="U104" s="713"/>
      <c r="V104" s="713"/>
      <c r="W104" s="713"/>
      <c r="X104" s="713"/>
      <c r="Y104" s="710"/>
      <c r="Z104" s="713"/>
      <c r="AA104" s="713"/>
      <c r="AB104" s="713"/>
      <c r="AC104" s="713"/>
      <c r="AD104" s="713"/>
      <c r="AE104" s="710"/>
      <c r="AF104" s="707">
        <f>SUM(E104:AE104)</f>
        <v>0</v>
      </c>
    </row>
    <row r="105" spans="2:32" ht="18.75" customHeight="1">
      <c r="B105" s="852"/>
      <c r="C105" s="854" t="s">
        <v>127</v>
      </c>
      <c r="D105" s="854"/>
      <c r="E105" s="715"/>
      <c r="F105" s="715"/>
      <c r="G105" s="715"/>
      <c r="H105" s="715"/>
      <c r="I105" s="715"/>
      <c r="J105" s="715"/>
      <c r="K105" s="715"/>
      <c r="L105" s="716"/>
      <c r="M105" s="715"/>
      <c r="N105" s="715"/>
      <c r="O105" s="715"/>
      <c r="P105" s="715"/>
      <c r="Q105" s="715"/>
      <c r="R105" s="715"/>
      <c r="S105" s="715"/>
      <c r="T105" s="715"/>
      <c r="U105" s="715"/>
      <c r="V105" s="715"/>
      <c r="W105" s="715"/>
      <c r="X105" s="715"/>
      <c r="Y105" s="710"/>
      <c r="Z105" s="715"/>
      <c r="AA105" s="715"/>
      <c r="AB105" s="715"/>
      <c r="AC105" s="715"/>
      <c r="AD105" s="715"/>
      <c r="AE105" s="710"/>
      <c r="AF105" s="711">
        <f>SUM(E105:AE105)</f>
        <v>0</v>
      </c>
    </row>
    <row r="106" spans="2:32" ht="18.75" customHeight="1">
      <c r="B106" s="852"/>
      <c r="C106" s="856" t="s">
        <v>128</v>
      </c>
      <c r="D106" s="856"/>
      <c r="E106" s="713"/>
      <c r="F106" s="713"/>
      <c r="G106" s="713"/>
      <c r="H106" s="713"/>
      <c r="I106" s="713"/>
      <c r="J106" s="713"/>
      <c r="K106" s="713"/>
      <c r="L106" s="714"/>
      <c r="M106" s="713"/>
      <c r="N106" s="713"/>
      <c r="O106" s="713"/>
      <c r="P106" s="713"/>
      <c r="Q106" s="713"/>
      <c r="R106" s="713"/>
      <c r="S106" s="713"/>
      <c r="T106" s="713"/>
      <c r="U106" s="713"/>
      <c r="V106" s="713"/>
      <c r="W106" s="713"/>
      <c r="X106" s="713"/>
      <c r="Y106" s="710"/>
      <c r="Z106" s="713"/>
      <c r="AA106" s="713"/>
      <c r="AB106" s="713"/>
      <c r="AC106" s="713"/>
      <c r="AD106" s="713"/>
      <c r="AE106" s="710"/>
      <c r="AF106" s="707">
        <f>SUM(E106:AD106)</f>
        <v>0</v>
      </c>
    </row>
    <row r="107" spans="2:32" ht="18.75" customHeight="1">
      <c r="B107" s="852"/>
      <c r="C107" s="854" t="s">
        <v>129</v>
      </c>
      <c r="D107" s="854"/>
      <c r="E107" s="715"/>
      <c r="F107" s="715"/>
      <c r="G107" s="715"/>
      <c r="H107" s="715"/>
      <c r="I107" s="716"/>
      <c r="J107" s="715"/>
      <c r="K107" s="715"/>
      <c r="L107" s="712"/>
      <c r="M107" s="715"/>
      <c r="N107" s="715"/>
      <c r="O107" s="715"/>
      <c r="P107" s="715"/>
      <c r="Q107" s="715"/>
      <c r="R107" s="715"/>
      <c r="S107" s="715"/>
      <c r="T107" s="715"/>
      <c r="U107" s="715"/>
      <c r="V107" s="715"/>
      <c r="W107" s="715"/>
      <c r="X107" s="715"/>
      <c r="Y107" s="710"/>
      <c r="Z107" s="715"/>
      <c r="AA107" s="715"/>
      <c r="AB107" s="715"/>
      <c r="AC107" s="715"/>
      <c r="AD107" s="715"/>
      <c r="AE107" s="710"/>
      <c r="AF107" s="717">
        <f>SUM(E107:AD107)</f>
        <v>0</v>
      </c>
    </row>
    <row r="108" spans="2:32" ht="18.75" customHeight="1">
      <c r="B108" s="852"/>
      <c r="D108" s="718"/>
      <c r="E108" s="713"/>
      <c r="F108" s="713"/>
      <c r="G108" s="713"/>
      <c r="H108" s="713"/>
      <c r="I108" s="713"/>
      <c r="J108" s="713"/>
      <c r="K108" s="713"/>
      <c r="L108" s="708"/>
      <c r="M108" s="713"/>
      <c r="N108" s="713"/>
      <c r="O108" s="713"/>
      <c r="P108" s="713"/>
      <c r="Q108" s="713"/>
      <c r="R108" s="713"/>
      <c r="S108" s="713"/>
      <c r="T108" s="713"/>
      <c r="U108" s="713"/>
      <c r="V108" s="713"/>
      <c r="W108" s="713"/>
      <c r="X108" s="713"/>
      <c r="Y108" s="710"/>
      <c r="Z108" s="713"/>
      <c r="AA108" s="713"/>
      <c r="AB108" s="713"/>
      <c r="AC108" s="713"/>
      <c r="AD108" s="713"/>
      <c r="AE108" s="710"/>
      <c r="AF108" s="713"/>
    </row>
    <row r="109" spans="2:32" ht="18.75" customHeight="1">
      <c r="B109" s="852"/>
      <c r="C109" s="857" t="s">
        <v>86</v>
      </c>
      <c r="D109" s="857"/>
      <c r="E109" s="719">
        <f>SUM(E102:E107)</f>
        <v>0</v>
      </c>
      <c r="F109" s="719">
        <f t="shared" ref="F109:O109" si="29">SUM(F102:F108)</f>
        <v>0</v>
      </c>
      <c r="G109" s="719">
        <f t="shared" si="29"/>
        <v>0</v>
      </c>
      <c r="H109" s="719">
        <f t="shared" si="29"/>
        <v>0</v>
      </c>
      <c r="I109" s="719">
        <f t="shared" si="29"/>
        <v>0</v>
      </c>
      <c r="J109" s="720">
        <f t="shared" si="29"/>
        <v>0</v>
      </c>
      <c r="K109" s="720">
        <f t="shared" si="29"/>
        <v>0</v>
      </c>
      <c r="L109" s="720">
        <f t="shared" si="29"/>
        <v>0</v>
      </c>
      <c r="M109" s="720">
        <f t="shared" si="29"/>
        <v>0</v>
      </c>
      <c r="N109" s="719">
        <f t="shared" si="29"/>
        <v>0</v>
      </c>
      <c r="O109" s="720">
        <f t="shared" si="29"/>
        <v>0</v>
      </c>
      <c r="P109" s="720">
        <f>SUM(P102:P108)</f>
        <v>0</v>
      </c>
      <c r="Q109" s="719">
        <f t="shared" ref="Q109:V109" si="30">SUM(Q102:Q108)</f>
        <v>0</v>
      </c>
      <c r="R109" s="720">
        <f t="shared" si="30"/>
        <v>0</v>
      </c>
      <c r="S109" s="719">
        <f t="shared" si="30"/>
        <v>0</v>
      </c>
      <c r="T109" s="719">
        <f t="shared" si="30"/>
        <v>0</v>
      </c>
      <c r="U109" s="720">
        <f t="shared" si="30"/>
        <v>0</v>
      </c>
      <c r="V109" s="719">
        <f t="shared" si="30"/>
        <v>0</v>
      </c>
      <c r="W109" s="719">
        <f>SUM(W102:W108)</f>
        <v>0</v>
      </c>
      <c r="X109" s="721">
        <f t="shared" ref="X109" si="31">SUM(X102:X108)</f>
        <v>0</v>
      </c>
      <c r="Y109" s="710"/>
      <c r="Z109" s="722">
        <f>SUM(Z102:Z108)</f>
        <v>0</v>
      </c>
      <c r="AA109" s="720">
        <f>SUM(AA102:AA108)</f>
        <v>0</v>
      </c>
      <c r="AB109" s="720">
        <f>SUM(AB102:AB108)</f>
        <v>0</v>
      </c>
      <c r="AC109" s="723">
        <f>SUM(AC102:AC108)</f>
        <v>0</v>
      </c>
      <c r="AD109" s="721">
        <f>SUM(AD102:AD108)</f>
        <v>0</v>
      </c>
      <c r="AE109" s="710"/>
      <c r="AF109" s="724">
        <f>SUM(E109:AD109)</f>
        <v>0</v>
      </c>
    </row>
    <row r="110" spans="2:32" s="726" customFormat="1" ht="18.75" customHeight="1"/>
    <row r="111" spans="2:32" ht="18.75" customHeight="1">
      <c r="D111" s="710"/>
      <c r="E111" s="713"/>
      <c r="F111" s="713"/>
      <c r="G111" s="713"/>
      <c r="H111" s="713"/>
      <c r="I111" s="713"/>
      <c r="J111" s="713"/>
      <c r="K111" s="713"/>
      <c r="L111" s="713"/>
      <c r="M111" s="713"/>
      <c r="N111" s="713"/>
      <c r="O111" s="713"/>
      <c r="P111" s="713"/>
      <c r="Q111" s="713"/>
      <c r="R111" s="713"/>
      <c r="S111" s="713"/>
      <c r="T111" s="713"/>
      <c r="U111" s="713"/>
      <c r="V111" s="713"/>
      <c r="W111" s="713"/>
      <c r="X111" s="713"/>
      <c r="Y111" s="710"/>
      <c r="Z111" s="710"/>
      <c r="AA111" s="710"/>
      <c r="AB111" s="710"/>
      <c r="AC111" s="710"/>
      <c r="AD111" s="710"/>
      <c r="AE111" s="710"/>
      <c r="AF111" s="725"/>
    </row>
    <row r="112" spans="2:32" ht="18.75" customHeight="1">
      <c r="B112" s="852" t="s">
        <v>1137</v>
      </c>
      <c r="C112" s="853" t="s">
        <v>126</v>
      </c>
      <c r="D112" s="853"/>
      <c r="E112" s="707"/>
      <c r="F112" s="707"/>
      <c r="G112" s="707"/>
      <c r="H112" s="707"/>
      <c r="I112" s="707"/>
      <c r="J112" s="707"/>
      <c r="K112" s="707"/>
      <c r="L112" s="708"/>
      <c r="M112" s="707"/>
      <c r="N112" s="709"/>
      <c r="O112" s="707"/>
      <c r="P112" s="707"/>
      <c r="Q112" s="708"/>
      <c r="R112" s="709"/>
      <c r="S112" s="707"/>
      <c r="T112" s="707"/>
      <c r="U112" s="707"/>
      <c r="V112" s="707"/>
      <c r="W112" s="707"/>
      <c r="X112" s="707"/>
      <c r="Y112" s="710"/>
      <c r="Z112" s="709"/>
      <c r="AA112" s="708"/>
      <c r="AB112" s="708"/>
      <c r="AC112" s="707"/>
      <c r="AD112" s="707"/>
      <c r="AE112" s="710"/>
      <c r="AF112" s="707">
        <f>SUM(E112:AD112)</f>
        <v>0</v>
      </c>
    </row>
    <row r="113" spans="2:37" ht="18.75" customHeight="1">
      <c r="B113" s="852"/>
      <c r="C113" s="854" t="s">
        <v>125</v>
      </c>
      <c r="D113" s="854"/>
      <c r="E113" s="711"/>
      <c r="F113" s="711"/>
      <c r="G113" s="711"/>
      <c r="H113" s="711"/>
      <c r="I113" s="711"/>
      <c r="J113" s="711"/>
      <c r="K113" s="711"/>
      <c r="L113" s="712"/>
      <c r="M113" s="711"/>
      <c r="N113" s="711"/>
      <c r="O113" s="711"/>
      <c r="P113" s="711"/>
      <c r="Q113" s="711"/>
      <c r="R113" s="711"/>
      <c r="S113" s="711"/>
      <c r="T113" s="711"/>
      <c r="U113" s="711"/>
      <c r="V113" s="711"/>
      <c r="W113" s="711"/>
      <c r="X113" s="711"/>
      <c r="Y113" s="710"/>
      <c r="Z113" s="711"/>
      <c r="AA113" s="711"/>
      <c r="AB113" s="711"/>
      <c r="AC113" s="711"/>
      <c r="AD113" s="711"/>
      <c r="AE113" s="710"/>
      <c r="AF113" s="711">
        <f>SUM(E113:AD113)</f>
        <v>0</v>
      </c>
    </row>
    <row r="114" spans="2:37" ht="18.75" customHeight="1">
      <c r="B114" s="852"/>
      <c r="C114" s="855" t="s">
        <v>124</v>
      </c>
      <c r="D114" s="855"/>
      <c r="E114" s="713"/>
      <c r="F114" s="713"/>
      <c r="G114" s="713"/>
      <c r="H114" s="713"/>
      <c r="I114" s="713"/>
      <c r="J114" s="713"/>
      <c r="K114" s="713"/>
      <c r="L114" s="714"/>
      <c r="M114" s="713"/>
      <c r="N114" s="713"/>
      <c r="O114" s="713"/>
      <c r="P114" s="713"/>
      <c r="Q114" s="713"/>
      <c r="R114" s="713"/>
      <c r="S114" s="713"/>
      <c r="T114" s="713"/>
      <c r="U114" s="713"/>
      <c r="V114" s="713"/>
      <c r="W114" s="713"/>
      <c r="X114" s="713"/>
      <c r="Y114" s="710"/>
      <c r="Z114" s="713"/>
      <c r="AA114" s="713"/>
      <c r="AB114" s="713"/>
      <c r="AC114" s="713"/>
      <c r="AD114" s="713"/>
      <c r="AE114" s="710"/>
      <c r="AF114" s="707">
        <f>SUM(E114:AE114)</f>
        <v>0</v>
      </c>
    </row>
    <row r="115" spans="2:37" ht="18.75" customHeight="1">
      <c r="B115" s="852"/>
      <c r="C115" s="854" t="s">
        <v>127</v>
      </c>
      <c r="D115" s="854"/>
      <c r="E115" s="715"/>
      <c r="F115" s="715"/>
      <c r="G115" s="715"/>
      <c r="H115" s="715"/>
      <c r="I115" s="715"/>
      <c r="J115" s="715"/>
      <c r="K115" s="715"/>
      <c r="L115" s="716"/>
      <c r="M115" s="715"/>
      <c r="N115" s="715"/>
      <c r="O115" s="715"/>
      <c r="P115" s="715"/>
      <c r="Q115" s="715"/>
      <c r="R115" s="715"/>
      <c r="S115" s="715"/>
      <c r="T115" s="715"/>
      <c r="U115" s="715"/>
      <c r="V115" s="715"/>
      <c r="W115" s="715"/>
      <c r="X115" s="715"/>
      <c r="Y115" s="710"/>
      <c r="Z115" s="715"/>
      <c r="AA115" s="715"/>
      <c r="AB115" s="715"/>
      <c r="AC115" s="715"/>
      <c r="AD115" s="715"/>
      <c r="AE115" s="710"/>
      <c r="AF115" s="711">
        <f>SUM(E115:AE115)</f>
        <v>0</v>
      </c>
    </row>
    <row r="116" spans="2:37" ht="18.75" customHeight="1">
      <c r="B116" s="852"/>
      <c r="C116" s="856" t="s">
        <v>128</v>
      </c>
      <c r="D116" s="856"/>
      <c r="E116" s="713"/>
      <c r="F116" s="713"/>
      <c r="G116" s="713"/>
      <c r="H116" s="713"/>
      <c r="I116" s="713"/>
      <c r="J116" s="713"/>
      <c r="K116" s="713"/>
      <c r="L116" s="714"/>
      <c r="M116" s="713"/>
      <c r="N116" s="713"/>
      <c r="O116" s="713"/>
      <c r="P116" s="713"/>
      <c r="Q116" s="713"/>
      <c r="R116" s="713"/>
      <c r="S116" s="713"/>
      <c r="T116" s="713"/>
      <c r="U116" s="713"/>
      <c r="V116" s="713"/>
      <c r="W116" s="713"/>
      <c r="X116" s="713"/>
      <c r="Y116" s="710"/>
      <c r="Z116" s="713"/>
      <c r="AA116" s="713"/>
      <c r="AB116" s="713"/>
      <c r="AC116" s="713"/>
      <c r="AD116" s="713"/>
      <c r="AE116" s="710"/>
      <c r="AF116" s="707">
        <f>SUM(E116:AD116)</f>
        <v>0</v>
      </c>
    </row>
    <row r="117" spans="2:37" ht="18.75" customHeight="1">
      <c r="B117" s="852"/>
      <c r="C117" s="854" t="s">
        <v>129</v>
      </c>
      <c r="D117" s="854"/>
      <c r="E117" s="715"/>
      <c r="F117" s="715"/>
      <c r="G117" s="715"/>
      <c r="H117" s="715"/>
      <c r="I117" s="716"/>
      <c r="J117" s="715"/>
      <c r="K117" s="715"/>
      <c r="L117" s="712"/>
      <c r="M117" s="715"/>
      <c r="N117" s="715"/>
      <c r="O117" s="715"/>
      <c r="P117" s="715"/>
      <c r="Q117" s="715"/>
      <c r="R117" s="715"/>
      <c r="S117" s="715"/>
      <c r="T117" s="715"/>
      <c r="U117" s="715"/>
      <c r="V117" s="715"/>
      <c r="W117" s="715"/>
      <c r="X117" s="715"/>
      <c r="Y117" s="710"/>
      <c r="Z117" s="715"/>
      <c r="AA117" s="715"/>
      <c r="AB117" s="715"/>
      <c r="AC117" s="715"/>
      <c r="AD117" s="715"/>
      <c r="AE117" s="710"/>
      <c r="AF117" s="717">
        <f>SUM(E117:AD117)</f>
        <v>0</v>
      </c>
    </row>
    <row r="118" spans="2:37" ht="18.75" customHeight="1">
      <c r="B118" s="852"/>
      <c r="D118" s="718"/>
      <c r="E118" s="713"/>
      <c r="F118" s="713"/>
      <c r="G118" s="713"/>
      <c r="H118" s="713"/>
      <c r="I118" s="713"/>
      <c r="J118" s="713"/>
      <c r="K118" s="713"/>
      <c r="L118" s="708"/>
      <c r="M118" s="713"/>
      <c r="N118" s="713"/>
      <c r="O118" s="713"/>
      <c r="P118" s="713"/>
      <c r="Q118" s="713"/>
      <c r="R118" s="713"/>
      <c r="S118" s="713"/>
      <c r="T118" s="713"/>
      <c r="U118" s="713"/>
      <c r="V118" s="713"/>
      <c r="W118" s="713"/>
      <c r="X118" s="713"/>
      <c r="Y118" s="710"/>
      <c r="Z118" s="713"/>
      <c r="AA118" s="713"/>
      <c r="AB118" s="713"/>
      <c r="AC118" s="713"/>
      <c r="AD118" s="713"/>
      <c r="AE118" s="710"/>
      <c r="AF118" s="713"/>
    </row>
    <row r="119" spans="2:37" ht="18.75" customHeight="1">
      <c r="B119" s="852"/>
      <c r="C119" s="857" t="s">
        <v>86</v>
      </c>
      <c r="D119" s="857"/>
      <c r="E119" s="719">
        <f>SUM(E112:E117)</f>
        <v>0</v>
      </c>
      <c r="F119" s="719">
        <f t="shared" ref="F119:O119" si="32">SUM(F112:F118)</f>
        <v>0</v>
      </c>
      <c r="G119" s="719">
        <f t="shared" si="32"/>
        <v>0</v>
      </c>
      <c r="H119" s="719">
        <f t="shared" si="32"/>
        <v>0</v>
      </c>
      <c r="I119" s="719">
        <f t="shared" si="32"/>
        <v>0</v>
      </c>
      <c r="J119" s="720">
        <f t="shared" si="32"/>
        <v>0</v>
      </c>
      <c r="K119" s="720">
        <f t="shared" si="32"/>
        <v>0</v>
      </c>
      <c r="L119" s="720">
        <f t="shared" si="32"/>
        <v>0</v>
      </c>
      <c r="M119" s="720">
        <f t="shared" si="32"/>
        <v>0</v>
      </c>
      <c r="N119" s="719">
        <f t="shared" si="32"/>
        <v>0</v>
      </c>
      <c r="O119" s="720">
        <f t="shared" si="32"/>
        <v>0</v>
      </c>
      <c r="P119" s="720">
        <f>SUM(P112:P118)</f>
        <v>0</v>
      </c>
      <c r="Q119" s="719">
        <f t="shared" ref="Q119:V119" si="33">SUM(Q112:Q118)</f>
        <v>0</v>
      </c>
      <c r="R119" s="720">
        <f t="shared" si="33"/>
        <v>0</v>
      </c>
      <c r="S119" s="719">
        <f t="shared" si="33"/>
        <v>0</v>
      </c>
      <c r="T119" s="719">
        <f t="shared" si="33"/>
        <v>0</v>
      </c>
      <c r="U119" s="720">
        <f t="shared" si="33"/>
        <v>0</v>
      </c>
      <c r="V119" s="719">
        <f t="shared" si="33"/>
        <v>0</v>
      </c>
      <c r="W119" s="719">
        <f>SUM(W112:W118)</f>
        <v>0</v>
      </c>
      <c r="X119" s="721">
        <f t="shared" ref="X119" si="34">SUM(X112:X118)</f>
        <v>0</v>
      </c>
      <c r="Y119" s="710"/>
      <c r="Z119" s="722">
        <f>SUM(Z112:Z118)</f>
        <v>0</v>
      </c>
      <c r="AA119" s="720">
        <f>SUM(AA112:AA118)</f>
        <v>0</v>
      </c>
      <c r="AB119" s="720">
        <f>SUM(AB112:AB118)</f>
        <v>0</v>
      </c>
      <c r="AC119" s="723">
        <f>SUM(AC112:AC118)</f>
        <v>0</v>
      </c>
      <c r="AD119" s="721">
        <f>SUM(AD112:AD118)</f>
        <v>0</v>
      </c>
      <c r="AE119" s="710"/>
      <c r="AF119" s="724">
        <f>SUM(E119:AD119)</f>
        <v>0</v>
      </c>
    </row>
    <row r="120" spans="2:37" s="726" customFormat="1" ht="18.75" customHeight="1"/>
    <row r="121" spans="2:37" ht="28.5" customHeight="1">
      <c r="D121" s="710"/>
      <c r="E121" s="713"/>
      <c r="F121" s="713"/>
      <c r="G121" s="713"/>
      <c r="H121" s="713"/>
      <c r="I121" s="713"/>
      <c r="J121" s="713"/>
      <c r="K121" s="713"/>
      <c r="L121" s="713"/>
      <c r="M121" s="713"/>
      <c r="N121" s="713"/>
      <c r="O121" s="713"/>
      <c r="P121" s="713"/>
      <c r="Q121" s="713"/>
      <c r="R121" s="713"/>
      <c r="S121" s="713"/>
      <c r="T121" s="713"/>
      <c r="U121" s="713"/>
      <c r="V121" s="713"/>
      <c r="W121" s="713"/>
      <c r="X121" s="713"/>
      <c r="Y121" s="710"/>
      <c r="Z121" s="710"/>
      <c r="AA121" s="710"/>
      <c r="AB121" s="710"/>
      <c r="AC121" s="710"/>
      <c r="AD121" s="710"/>
      <c r="AE121" s="710"/>
      <c r="AF121" s="725"/>
    </row>
    <row r="122" spans="2:37" s="733" customFormat="1" ht="18.75" customHeight="1">
      <c r="D122" s="734"/>
      <c r="E122" s="735"/>
      <c r="F122" s="735"/>
      <c r="G122" s="735"/>
      <c r="H122" s="735"/>
      <c r="I122" s="735"/>
      <c r="J122" s="735"/>
      <c r="K122" s="735"/>
      <c r="L122" s="735"/>
      <c r="M122" s="735"/>
      <c r="N122" s="735"/>
      <c r="O122" s="735"/>
      <c r="P122" s="735"/>
      <c r="Q122" s="735"/>
      <c r="R122" s="735"/>
      <c r="S122" s="735"/>
      <c r="T122" s="735"/>
      <c r="U122" s="735"/>
      <c r="V122" s="735"/>
      <c r="W122" s="735"/>
      <c r="X122" s="735"/>
      <c r="Y122" s="734"/>
      <c r="Z122" s="734"/>
      <c r="AA122" s="734"/>
      <c r="AB122" s="734"/>
      <c r="AC122" s="734"/>
      <c r="AD122" s="734"/>
      <c r="AE122" s="734"/>
      <c r="AF122" s="736"/>
    </row>
    <row r="123" spans="2:37" s="726" customFormat="1" ht="18.75" customHeight="1"/>
    <row r="125" spans="2:37" ht="18.75" customHeight="1">
      <c r="B125" s="849" t="s">
        <v>1138</v>
      </c>
      <c r="C125" s="849"/>
      <c r="D125" s="849"/>
      <c r="E125" s="737">
        <f>SUM(E9+E19+E29+E39+E49+E59+E69+E79+E89+E99+E109+E119)</f>
        <v>297</v>
      </c>
      <c r="F125" s="737">
        <f t="shared" ref="F125:AF125" si="35">SUM(F9+F19+F29+F39+F49+F59+F69+F79+F89+F99+F109+F119)</f>
        <v>44</v>
      </c>
      <c r="G125" s="737">
        <f t="shared" si="35"/>
        <v>375</v>
      </c>
      <c r="H125" s="737">
        <f t="shared" si="35"/>
        <v>1203</v>
      </c>
      <c r="I125" s="737">
        <f t="shared" si="35"/>
        <v>501</v>
      </c>
      <c r="J125" s="737">
        <f t="shared" si="35"/>
        <v>268</v>
      </c>
      <c r="K125" s="737">
        <f t="shared" si="35"/>
        <v>55</v>
      </c>
      <c r="L125" s="737">
        <f t="shared" si="35"/>
        <v>1164</v>
      </c>
      <c r="M125" s="737">
        <f t="shared" si="35"/>
        <v>23</v>
      </c>
      <c r="N125" s="737">
        <f t="shared" si="35"/>
        <v>1343</v>
      </c>
      <c r="O125" s="737">
        <f t="shared" si="35"/>
        <v>11</v>
      </c>
      <c r="P125" s="737">
        <f t="shared" si="35"/>
        <v>168</v>
      </c>
      <c r="Q125" s="737">
        <f t="shared" si="35"/>
        <v>93</v>
      </c>
      <c r="R125" s="737">
        <f t="shared" si="35"/>
        <v>0</v>
      </c>
      <c r="S125" s="737">
        <f t="shared" si="35"/>
        <v>407</v>
      </c>
      <c r="T125" s="737">
        <f t="shared" si="35"/>
        <v>27</v>
      </c>
      <c r="U125" s="737">
        <f t="shared" si="35"/>
        <v>16</v>
      </c>
      <c r="V125" s="737">
        <f t="shared" si="35"/>
        <v>141</v>
      </c>
      <c r="W125" s="737">
        <f t="shared" si="35"/>
        <v>29</v>
      </c>
      <c r="X125" s="737">
        <f t="shared" si="35"/>
        <v>48</v>
      </c>
      <c r="Y125" s="726"/>
      <c r="Z125" s="737">
        <f t="shared" si="35"/>
        <v>27</v>
      </c>
      <c r="AA125" s="737">
        <f t="shared" si="35"/>
        <v>2</v>
      </c>
      <c r="AB125" s="737">
        <f t="shared" si="35"/>
        <v>12</v>
      </c>
      <c r="AC125" s="737">
        <f t="shared" si="35"/>
        <v>0</v>
      </c>
      <c r="AD125" s="737">
        <f t="shared" si="35"/>
        <v>12</v>
      </c>
      <c r="AE125" s="726"/>
      <c r="AF125" s="737">
        <f t="shared" si="35"/>
        <v>6266</v>
      </c>
      <c r="AG125" s="850" t="s">
        <v>1139</v>
      </c>
      <c r="AH125" s="850"/>
      <c r="AI125" s="850"/>
      <c r="AJ125" s="850"/>
    </row>
    <row r="126" spans="2:37" ht="11.25" customHeight="1"/>
    <row r="127" spans="2:37" ht="11.25" customHeight="1"/>
    <row r="128" spans="2:37" ht="18.75" customHeight="1">
      <c r="B128" s="851" t="s">
        <v>1140</v>
      </c>
      <c r="C128" s="851"/>
      <c r="D128" s="851"/>
      <c r="E128" s="738"/>
      <c r="F128" s="844">
        <f>AF2+AF12+AF22+AF32+AF42+AF52+AF62+AF72+AF82+AF92+AF102+AF112</f>
        <v>3596</v>
      </c>
      <c r="G128" s="845"/>
      <c r="H128" s="845"/>
      <c r="I128" s="845"/>
      <c r="J128" s="845"/>
      <c r="K128" s="726"/>
      <c r="L128" s="726"/>
      <c r="M128" s="726"/>
      <c r="N128" s="726"/>
      <c r="O128" s="726"/>
      <c r="P128" s="726"/>
      <c r="Q128" s="726"/>
      <c r="R128" s="726"/>
      <c r="S128" s="726"/>
      <c r="T128" s="726"/>
      <c r="U128" s="726"/>
      <c r="V128" s="726"/>
      <c r="W128" s="726"/>
      <c r="X128" s="726"/>
      <c r="Y128" s="726"/>
      <c r="Z128" s="726"/>
      <c r="AA128" s="726"/>
      <c r="AB128" s="726"/>
      <c r="AC128" s="726"/>
      <c r="AD128" s="726"/>
      <c r="AE128" s="726"/>
      <c r="AF128" s="726"/>
      <c r="AG128" s="726"/>
      <c r="AH128" s="726"/>
      <c r="AI128" s="726"/>
      <c r="AJ128" s="726"/>
      <c r="AK128" s="726"/>
    </row>
    <row r="129" spans="2:37" ht="18.75" customHeight="1">
      <c r="B129" s="739"/>
      <c r="C129" s="739"/>
      <c r="D129" s="739"/>
      <c r="E129" s="738"/>
      <c r="F129" s="738"/>
      <c r="G129" s="738"/>
      <c r="H129" s="738"/>
      <c r="I129" s="738"/>
      <c r="J129" s="738"/>
      <c r="K129" s="726"/>
      <c r="L129" s="726"/>
      <c r="M129" s="726"/>
      <c r="N129" s="726"/>
      <c r="O129" s="726"/>
      <c r="P129" s="726"/>
      <c r="Q129" s="726"/>
      <c r="R129" s="726"/>
      <c r="S129" s="726"/>
      <c r="T129" s="726"/>
      <c r="U129" s="726"/>
      <c r="V129" s="726"/>
      <c r="W129" s="726"/>
      <c r="X129" s="726"/>
      <c r="Y129" s="726"/>
      <c r="Z129" s="726"/>
      <c r="AA129" s="726"/>
      <c r="AB129" s="726"/>
      <c r="AC129" s="726"/>
      <c r="AD129" s="726"/>
      <c r="AE129" s="726"/>
      <c r="AF129" s="726"/>
      <c r="AG129" s="726"/>
      <c r="AH129" s="726"/>
      <c r="AI129" s="726"/>
      <c r="AJ129" s="726"/>
      <c r="AK129" s="726"/>
    </row>
    <row r="130" spans="2:37" ht="18.75" customHeight="1">
      <c r="B130" s="841" t="s">
        <v>1141</v>
      </c>
      <c r="C130" s="842"/>
      <c r="D130" s="843"/>
      <c r="E130" s="738"/>
      <c r="F130" s="844">
        <f>AF3+AF13+AF23+AF33+AF43+AF53+AF63+AF73+AF83+AF93+AF103+AF113</f>
        <v>838</v>
      </c>
      <c r="G130" s="845"/>
      <c r="H130" s="845"/>
      <c r="I130" s="845"/>
      <c r="J130" s="845"/>
      <c r="K130" s="726"/>
      <c r="L130" s="726"/>
      <c r="M130" s="726"/>
      <c r="N130" s="726"/>
      <c r="O130" s="726"/>
      <c r="P130" s="726"/>
      <c r="Q130" s="726"/>
      <c r="R130" s="726"/>
      <c r="S130" s="726"/>
      <c r="T130" s="726"/>
      <c r="U130" s="726"/>
      <c r="V130" s="726"/>
      <c r="W130" s="726"/>
      <c r="X130" s="726"/>
      <c r="Y130" s="726"/>
      <c r="Z130" s="726"/>
      <c r="AA130" s="726"/>
      <c r="AB130" s="726"/>
      <c r="AC130" s="726"/>
      <c r="AD130" s="726"/>
      <c r="AE130" s="726"/>
      <c r="AF130" s="726"/>
      <c r="AG130" s="726"/>
      <c r="AH130" s="726"/>
      <c r="AI130" s="726"/>
      <c r="AJ130" s="726"/>
      <c r="AK130" s="726"/>
    </row>
    <row r="131" spans="2:37" ht="18.75" customHeight="1">
      <c r="B131" s="739"/>
      <c r="C131" s="739"/>
      <c r="D131" s="739"/>
      <c r="E131" s="738"/>
      <c r="F131" s="738"/>
      <c r="G131" s="738"/>
      <c r="H131" s="738"/>
      <c r="I131" s="738"/>
      <c r="J131" s="738"/>
      <c r="K131" s="726"/>
      <c r="L131" s="726"/>
      <c r="M131" s="726"/>
      <c r="N131" s="726"/>
      <c r="O131" s="726"/>
      <c r="P131" s="726"/>
      <c r="Q131" s="726"/>
      <c r="R131" s="726"/>
      <c r="S131" s="726"/>
      <c r="T131" s="726"/>
      <c r="U131" s="726"/>
      <c r="V131" s="726"/>
      <c r="W131" s="726"/>
      <c r="X131" s="726"/>
      <c r="Y131" s="726"/>
      <c r="Z131" s="726"/>
      <c r="AA131" s="726"/>
      <c r="AB131" s="726"/>
      <c r="AC131" s="726"/>
      <c r="AD131" s="726"/>
      <c r="AE131" s="726"/>
      <c r="AF131" s="726"/>
      <c r="AG131" s="726"/>
      <c r="AH131" s="726"/>
      <c r="AI131" s="726"/>
      <c r="AJ131" s="726"/>
      <c r="AK131" s="726"/>
    </row>
    <row r="132" spans="2:37" ht="18.75" customHeight="1">
      <c r="B132" s="841" t="s">
        <v>1142</v>
      </c>
      <c r="C132" s="842"/>
      <c r="D132" s="843"/>
      <c r="E132" s="738"/>
      <c r="F132" s="844">
        <f>AF4+AF14+AF24+AF34+AF44+AF54+AF64+AF74+AF84+AF94+AF104+AF114</f>
        <v>445</v>
      </c>
      <c r="G132" s="845"/>
      <c r="H132" s="845"/>
      <c r="I132" s="845"/>
      <c r="J132" s="845"/>
      <c r="K132" s="726"/>
      <c r="L132" s="726"/>
      <c r="M132" s="726"/>
      <c r="N132" s="726"/>
      <c r="O132" s="726"/>
      <c r="P132" s="726"/>
      <c r="Q132" s="726"/>
      <c r="R132" s="726"/>
      <c r="S132" s="726"/>
      <c r="T132" s="726"/>
      <c r="U132" s="726"/>
      <c r="V132" s="726"/>
      <c r="W132" s="726"/>
      <c r="X132" s="726"/>
      <c r="Y132" s="726"/>
      <c r="Z132" s="726"/>
      <c r="AA132" s="726"/>
      <c r="AB132" s="726"/>
      <c r="AC132" s="726"/>
      <c r="AD132" s="726"/>
      <c r="AE132" s="726"/>
      <c r="AF132" s="726"/>
      <c r="AG132" s="726"/>
      <c r="AH132" s="726"/>
      <c r="AI132" s="726"/>
      <c r="AJ132" s="726"/>
      <c r="AK132" s="726"/>
    </row>
    <row r="133" spans="2:37" ht="18.75" customHeight="1">
      <c r="B133" s="739"/>
      <c r="C133" s="739"/>
      <c r="D133" s="739"/>
      <c r="E133" s="738"/>
      <c r="F133" s="738"/>
      <c r="G133" s="738"/>
      <c r="H133" s="738"/>
      <c r="I133" s="738"/>
      <c r="J133" s="738"/>
      <c r="K133" s="726"/>
      <c r="L133" s="726"/>
      <c r="M133" s="726"/>
      <c r="N133" s="726"/>
      <c r="O133" s="726"/>
      <c r="P133" s="726"/>
      <c r="Q133" s="726"/>
      <c r="R133" s="726"/>
      <c r="S133" s="726"/>
      <c r="T133" s="726"/>
      <c r="U133" s="726"/>
      <c r="V133" s="726"/>
      <c r="W133" s="726"/>
      <c r="X133" s="726"/>
      <c r="Y133" s="726"/>
      <c r="Z133" s="726"/>
      <c r="AA133" s="726"/>
      <c r="AB133" s="726"/>
      <c r="AC133" s="726"/>
      <c r="AD133" s="726"/>
      <c r="AE133" s="726"/>
      <c r="AF133" s="726"/>
      <c r="AG133" s="726"/>
      <c r="AH133" s="726"/>
      <c r="AI133" s="726"/>
      <c r="AJ133" s="726"/>
      <c r="AK133" s="726"/>
    </row>
    <row r="134" spans="2:37" ht="18.75" customHeight="1">
      <c r="B134" s="841" t="s">
        <v>1143</v>
      </c>
      <c r="C134" s="842"/>
      <c r="D134" s="843"/>
      <c r="E134" s="738"/>
      <c r="F134" s="844">
        <f>AF5+AF15+AF25+AF35+AF45+AF55+AF65+AF75+AF85+AF95+AF105+AF115</f>
        <v>72</v>
      </c>
      <c r="G134" s="845"/>
      <c r="H134" s="845"/>
      <c r="I134" s="845"/>
      <c r="J134" s="845"/>
      <c r="K134" s="726"/>
      <c r="L134" s="726"/>
      <c r="M134" s="726"/>
      <c r="N134" s="726"/>
      <c r="O134" s="726"/>
      <c r="P134" s="726"/>
      <c r="Q134" s="726"/>
      <c r="R134" s="726"/>
      <c r="S134" s="726"/>
      <c r="T134" s="726"/>
      <c r="U134" s="726"/>
      <c r="V134" s="726"/>
      <c r="W134" s="726"/>
      <c r="X134" s="726"/>
      <c r="Y134" s="726"/>
      <c r="Z134" s="726"/>
      <c r="AA134" s="726"/>
      <c r="AB134" s="726"/>
      <c r="AC134" s="726"/>
      <c r="AD134" s="726"/>
      <c r="AE134" s="726"/>
      <c r="AF134" s="726"/>
      <c r="AG134" s="726"/>
      <c r="AH134" s="726"/>
      <c r="AI134" s="726"/>
      <c r="AJ134" s="726"/>
      <c r="AK134" s="726"/>
    </row>
    <row r="135" spans="2:37" ht="18.75" customHeight="1">
      <c r="B135" s="739"/>
      <c r="C135" s="739"/>
      <c r="D135" s="739"/>
      <c r="E135" s="738"/>
      <c r="F135" s="738"/>
      <c r="G135" s="738"/>
      <c r="H135" s="738"/>
      <c r="I135" s="738"/>
      <c r="J135" s="738"/>
      <c r="K135" s="726"/>
      <c r="L135" s="726"/>
      <c r="M135" s="726"/>
      <c r="N135" s="726"/>
      <c r="O135" s="726"/>
      <c r="P135" s="726"/>
      <c r="Q135" s="726"/>
      <c r="R135" s="726"/>
      <c r="S135" s="726"/>
      <c r="T135" s="726"/>
      <c r="U135" s="726"/>
      <c r="V135" s="726"/>
      <c r="W135" s="726"/>
      <c r="X135" s="726"/>
      <c r="Y135" s="726"/>
      <c r="Z135" s="726"/>
      <c r="AA135" s="726"/>
      <c r="AB135" s="726"/>
      <c r="AC135" s="726"/>
      <c r="AD135" s="726"/>
      <c r="AE135" s="726"/>
      <c r="AF135" s="726"/>
      <c r="AG135" s="726"/>
      <c r="AH135" s="726"/>
      <c r="AI135" s="726"/>
      <c r="AJ135" s="726"/>
      <c r="AK135" s="726"/>
    </row>
    <row r="136" spans="2:37" ht="18.75" customHeight="1">
      <c r="B136" s="841" t="s">
        <v>1144</v>
      </c>
      <c r="C136" s="842"/>
      <c r="D136" s="843"/>
      <c r="E136" s="738"/>
      <c r="F136" s="844">
        <f>AF6+AF16+AF26+AF36+AF46+AF56+AF66+AF76+AF86+AF96+AF106+AF116</f>
        <v>155</v>
      </c>
      <c r="G136" s="845"/>
      <c r="H136" s="845"/>
      <c r="I136" s="845"/>
      <c r="J136" s="845"/>
      <c r="K136" s="726"/>
      <c r="L136" s="726"/>
      <c r="M136" s="726"/>
      <c r="N136" s="726"/>
      <c r="O136" s="726"/>
      <c r="P136" s="726"/>
      <c r="Q136" s="726"/>
      <c r="R136" s="726"/>
      <c r="S136" s="726"/>
      <c r="T136" s="726"/>
      <c r="U136" s="726"/>
      <c r="V136" s="726"/>
      <c r="W136" s="726"/>
      <c r="X136" s="726"/>
      <c r="Y136" s="726"/>
      <c r="Z136" s="726"/>
      <c r="AA136" s="726"/>
      <c r="AB136" s="726"/>
      <c r="AC136" s="726"/>
      <c r="AD136" s="726"/>
      <c r="AE136" s="726"/>
      <c r="AF136" s="726"/>
      <c r="AG136" s="726"/>
      <c r="AH136" s="726"/>
      <c r="AI136" s="726"/>
      <c r="AJ136" s="726"/>
      <c r="AK136" s="726"/>
    </row>
    <row r="137" spans="2:37" ht="18.75" customHeight="1">
      <c r="B137" s="739"/>
      <c r="C137" s="739"/>
      <c r="D137" s="739"/>
      <c r="E137" s="738"/>
      <c r="F137" s="738"/>
      <c r="G137" s="738"/>
      <c r="H137" s="738"/>
      <c r="I137" s="738"/>
      <c r="J137" s="738"/>
      <c r="K137" s="726"/>
      <c r="L137" s="726"/>
      <c r="M137" s="726"/>
      <c r="N137" s="726"/>
      <c r="O137" s="726"/>
      <c r="P137" s="726"/>
      <c r="Q137" s="726"/>
      <c r="R137" s="726"/>
      <c r="S137" s="726"/>
      <c r="T137" s="726"/>
      <c r="U137" s="726"/>
      <c r="V137" s="726"/>
      <c r="W137" s="726"/>
      <c r="X137" s="726"/>
      <c r="Y137" s="726"/>
      <c r="Z137" s="726"/>
      <c r="AA137" s="726"/>
      <c r="AB137" s="726"/>
      <c r="AC137" s="726"/>
      <c r="AD137" s="726"/>
      <c r="AE137" s="726"/>
      <c r="AF137" s="726"/>
      <c r="AG137" s="726"/>
      <c r="AH137" s="726"/>
      <c r="AI137" s="726"/>
      <c r="AJ137" s="726"/>
      <c r="AK137" s="726"/>
    </row>
    <row r="138" spans="2:37" ht="18.75" customHeight="1">
      <c r="B138" s="841" t="s">
        <v>1145</v>
      </c>
      <c r="C138" s="842"/>
      <c r="D138" s="843"/>
      <c r="E138" s="738"/>
      <c r="F138" s="844">
        <f>AF7+AF17+AF27+AF37+AF47+AF57+AF67+AF77+AF87+AF97+AF107+AF117</f>
        <v>1160</v>
      </c>
      <c r="G138" s="845"/>
      <c r="H138" s="845"/>
      <c r="I138" s="845"/>
      <c r="J138" s="845"/>
      <c r="K138" s="726"/>
      <c r="L138" s="726"/>
      <c r="M138" s="726"/>
      <c r="N138" s="726"/>
      <c r="O138" s="726"/>
      <c r="P138" s="726"/>
      <c r="Q138" s="726"/>
      <c r="R138" s="726"/>
      <c r="S138" s="726"/>
      <c r="T138" s="726"/>
      <c r="U138" s="726"/>
      <c r="V138" s="726"/>
      <c r="W138" s="726"/>
      <c r="X138" s="726"/>
      <c r="Y138" s="726"/>
      <c r="Z138" s="726"/>
      <c r="AA138" s="726"/>
      <c r="AB138" s="726"/>
      <c r="AC138" s="726"/>
      <c r="AD138" s="726"/>
      <c r="AE138" s="726"/>
      <c r="AF138" s="726"/>
      <c r="AG138" s="726"/>
      <c r="AH138" s="726"/>
      <c r="AI138" s="726"/>
      <c r="AJ138" s="726"/>
      <c r="AK138" s="726"/>
    </row>
    <row r="139" spans="2:37" ht="18.75" customHeight="1">
      <c r="E139" s="726"/>
      <c r="F139" s="726"/>
      <c r="G139" s="726"/>
      <c r="H139" s="726"/>
      <c r="I139" s="726"/>
      <c r="J139" s="726"/>
      <c r="K139" s="726"/>
      <c r="L139" s="726"/>
      <c r="M139" s="726"/>
      <c r="N139" s="726"/>
      <c r="O139" s="726"/>
      <c r="P139" s="726"/>
      <c r="Q139" s="726"/>
      <c r="R139" s="726"/>
      <c r="S139" s="726"/>
      <c r="T139" s="726"/>
      <c r="U139" s="726"/>
      <c r="V139" s="726"/>
      <c r="W139" s="726"/>
      <c r="X139" s="726"/>
      <c r="Y139" s="726"/>
      <c r="Z139" s="726"/>
      <c r="AA139" s="726"/>
      <c r="AB139" s="726"/>
      <c r="AC139" s="726"/>
      <c r="AD139" s="726"/>
      <c r="AE139" s="726"/>
      <c r="AF139" s="726"/>
      <c r="AG139" s="726"/>
      <c r="AH139" s="726"/>
      <c r="AI139" s="726"/>
      <c r="AJ139" s="726"/>
      <c r="AK139" s="726"/>
    </row>
    <row r="140" spans="2:37" ht="18.75" customHeight="1">
      <c r="E140" s="726"/>
      <c r="F140" s="846">
        <f>F128+F130+F132+F134+F136+F138</f>
        <v>6266</v>
      </c>
      <c r="G140" s="847"/>
      <c r="H140" s="847"/>
      <c r="I140" s="847"/>
      <c r="J140" s="847"/>
      <c r="K140" s="726"/>
      <c r="L140" s="848" t="s">
        <v>1139</v>
      </c>
      <c r="M140" s="848"/>
      <c r="N140" s="726"/>
      <c r="O140" s="726"/>
      <c r="P140" s="726"/>
      <c r="Q140" s="726"/>
      <c r="R140" s="726"/>
      <c r="S140" s="726"/>
      <c r="T140" s="726"/>
      <c r="U140" s="726"/>
      <c r="V140" s="726"/>
      <c r="W140" s="726"/>
      <c r="X140" s="726"/>
      <c r="Y140" s="726"/>
      <c r="Z140" s="726"/>
      <c r="AA140" s="726"/>
      <c r="AB140" s="726"/>
      <c r="AC140" s="726"/>
      <c r="AD140" s="726"/>
      <c r="AE140" s="726"/>
      <c r="AF140" s="726"/>
      <c r="AG140" s="726"/>
      <c r="AH140" s="726"/>
      <c r="AI140" s="726"/>
      <c r="AJ140" s="726"/>
      <c r="AK140" s="726"/>
    </row>
    <row r="141" spans="2:37" ht="18.75" customHeight="1">
      <c r="E141" s="726"/>
      <c r="F141" s="726"/>
      <c r="G141" s="726"/>
      <c r="H141" s="726"/>
      <c r="I141" s="726"/>
      <c r="J141" s="726"/>
      <c r="K141" s="726"/>
      <c r="L141" s="726"/>
      <c r="M141" s="726"/>
      <c r="N141" s="726"/>
      <c r="O141" s="726"/>
      <c r="P141" s="726"/>
      <c r="Q141" s="726"/>
      <c r="R141" s="726"/>
      <c r="S141" s="726"/>
      <c r="T141" s="726"/>
      <c r="U141" s="726"/>
      <c r="V141" s="726"/>
      <c r="W141" s="726"/>
      <c r="X141" s="726"/>
      <c r="Y141" s="726"/>
      <c r="Z141" s="726"/>
      <c r="AA141" s="726"/>
      <c r="AB141" s="726"/>
      <c r="AC141" s="726"/>
      <c r="AD141" s="726"/>
      <c r="AE141" s="726"/>
      <c r="AF141" s="726"/>
      <c r="AG141" s="726"/>
      <c r="AH141" s="726"/>
      <c r="AI141" s="726"/>
      <c r="AJ141" s="726"/>
      <c r="AK141" s="726"/>
    </row>
    <row r="142" spans="2:37" ht="18.75" customHeight="1">
      <c r="E142" s="726"/>
      <c r="F142" s="726"/>
      <c r="G142" s="726"/>
      <c r="H142" s="726"/>
      <c r="I142" s="726"/>
      <c r="J142" s="726"/>
      <c r="K142" s="726"/>
      <c r="L142" s="726"/>
      <c r="M142" s="726"/>
      <c r="N142" s="726"/>
      <c r="O142" s="726"/>
      <c r="P142" s="726"/>
      <c r="Q142" s="726"/>
      <c r="R142" s="726"/>
      <c r="S142" s="726"/>
      <c r="T142" s="726"/>
      <c r="U142" s="726"/>
      <c r="V142" s="726"/>
      <c r="W142" s="726"/>
      <c r="X142" s="726"/>
      <c r="Y142" s="726"/>
      <c r="Z142" s="726"/>
      <c r="AA142" s="726"/>
      <c r="AB142" s="726"/>
      <c r="AC142" s="726"/>
      <c r="AD142" s="726"/>
      <c r="AE142" s="726"/>
      <c r="AF142" s="726"/>
      <c r="AG142" s="726"/>
      <c r="AH142" s="726"/>
      <c r="AI142" s="726"/>
      <c r="AJ142" s="726"/>
      <c r="AK142" s="726"/>
    </row>
    <row r="143" spans="2:37" ht="18.75" customHeight="1">
      <c r="E143" s="726"/>
      <c r="F143" s="726"/>
      <c r="G143" s="726"/>
      <c r="H143" s="726"/>
      <c r="I143" s="726"/>
      <c r="J143" s="726"/>
      <c r="K143" s="726"/>
      <c r="L143" s="726"/>
      <c r="M143" s="726"/>
      <c r="N143" s="726"/>
      <c r="O143" s="726"/>
      <c r="P143" s="726"/>
      <c r="Q143" s="726"/>
      <c r="R143" s="726"/>
      <c r="S143" s="726"/>
      <c r="T143" s="726"/>
      <c r="U143" s="726"/>
      <c r="V143" s="726"/>
      <c r="W143" s="726"/>
      <c r="X143" s="726"/>
      <c r="Y143" s="726"/>
      <c r="Z143" s="726"/>
      <c r="AA143" s="726"/>
      <c r="AB143" s="726"/>
      <c r="AC143" s="726"/>
      <c r="AD143" s="726"/>
      <c r="AE143" s="726"/>
      <c r="AF143" s="726"/>
      <c r="AG143" s="726"/>
      <c r="AH143" s="726"/>
      <c r="AI143" s="726"/>
      <c r="AJ143" s="726"/>
      <c r="AK143" s="726"/>
    </row>
    <row r="144" spans="2:37" ht="18.75" customHeight="1">
      <c r="E144" s="726"/>
      <c r="F144" s="726"/>
      <c r="G144" s="726"/>
      <c r="H144" s="726"/>
      <c r="I144" s="726"/>
      <c r="J144" s="726"/>
      <c r="K144" s="726"/>
      <c r="L144" s="726"/>
      <c r="M144" s="726"/>
      <c r="N144" s="726"/>
      <c r="O144" s="726"/>
      <c r="P144" s="726"/>
      <c r="Q144" s="726"/>
      <c r="R144" s="726"/>
      <c r="S144" s="726"/>
      <c r="T144" s="726"/>
      <c r="U144" s="726"/>
      <c r="V144" s="726"/>
      <c r="W144" s="726"/>
      <c r="X144" s="726"/>
      <c r="Y144" s="726"/>
      <c r="Z144" s="726"/>
      <c r="AA144" s="726"/>
      <c r="AB144" s="726"/>
      <c r="AC144" s="726"/>
      <c r="AD144" s="726"/>
      <c r="AE144" s="726"/>
      <c r="AF144" s="726"/>
      <c r="AG144" s="726"/>
      <c r="AH144" s="726"/>
      <c r="AI144" s="726"/>
      <c r="AJ144" s="726"/>
      <c r="AK144" s="726"/>
    </row>
  </sheetData>
  <mergeCells count="113">
    <mergeCell ref="C1:D1"/>
    <mergeCell ref="B2:B9"/>
    <mergeCell ref="C2:D2"/>
    <mergeCell ref="C3:D3"/>
    <mergeCell ref="C4:D4"/>
    <mergeCell ref="C5:D5"/>
    <mergeCell ref="C6:D6"/>
    <mergeCell ref="C7:D7"/>
    <mergeCell ref="C9:D9"/>
    <mergeCell ref="B22:B29"/>
    <mergeCell ref="C22:D22"/>
    <mergeCell ref="C23:D23"/>
    <mergeCell ref="C24:D24"/>
    <mergeCell ref="C25:D25"/>
    <mergeCell ref="C26:D26"/>
    <mergeCell ref="C27:D27"/>
    <mergeCell ref="C29:D29"/>
    <mergeCell ref="B12:B19"/>
    <mergeCell ref="C12:D12"/>
    <mergeCell ref="C13:D13"/>
    <mergeCell ref="C14:D14"/>
    <mergeCell ref="C15:D15"/>
    <mergeCell ref="C16:D16"/>
    <mergeCell ref="C17:D17"/>
    <mergeCell ref="C19:D19"/>
    <mergeCell ref="B42:B49"/>
    <mergeCell ref="C42:D42"/>
    <mergeCell ref="C43:D43"/>
    <mergeCell ref="C44:D44"/>
    <mergeCell ref="C45:D45"/>
    <mergeCell ref="C46:D46"/>
    <mergeCell ref="C47:D47"/>
    <mergeCell ref="C49:D49"/>
    <mergeCell ref="B32:B39"/>
    <mergeCell ref="C32:D32"/>
    <mergeCell ref="C33:D33"/>
    <mergeCell ref="C34:D34"/>
    <mergeCell ref="C35:D35"/>
    <mergeCell ref="C36:D36"/>
    <mergeCell ref="C37:D37"/>
    <mergeCell ref="C39:D39"/>
    <mergeCell ref="B62:B69"/>
    <mergeCell ref="C62:D62"/>
    <mergeCell ref="C63:D63"/>
    <mergeCell ref="C64:D64"/>
    <mergeCell ref="C65:D65"/>
    <mergeCell ref="C66:D66"/>
    <mergeCell ref="C67:D67"/>
    <mergeCell ref="C69:D69"/>
    <mergeCell ref="B52:B59"/>
    <mergeCell ref="C52:D52"/>
    <mergeCell ref="C53:D53"/>
    <mergeCell ref="C54:D54"/>
    <mergeCell ref="C55:D55"/>
    <mergeCell ref="C56:D56"/>
    <mergeCell ref="C57:D57"/>
    <mergeCell ref="C59:D59"/>
    <mergeCell ref="B82:B89"/>
    <mergeCell ref="C82:D82"/>
    <mergeCell ref="C83:D83"/>
    <mergeCell ref="C84:D84"/>
    <mergeCell ref="C85:D85"/>
    <mergeCell ref="C86:D86"/>
    <mergeCell ref="C87:D87"/>
    <mergeCell ref="C89:D89"/>
    <mergeCell ref="B72:B79"/>
    <mergeCell ref="C72:D72"/>
    <mergeCell ref="C73:D73"/>
    <mergeCell ref="C74:D74"/>
    <mergeCell ref="C75:D75"/>
    <mergeCell ref="C76:D76"/>
    <mergeCell ref="C77:D77"/>
    <mergeCell ref="C79:D79"/>
    <mergeCell ref="B102:B109"/>
    <mergeCell ref="C102:D102"/>
    <mergeCell ref="C103:D103"/>
    <mergeCell ref="C104:D104"/>
    <mergeCell ref="C105:D105"/>
    <mergeCell ref="C106:D106"/>
    <mergeCell ref="C107:D107"/>
    <mergeCell ref="C109:D109"/>
    <mergeCell ref="B92:B99"/>
    <mergeCell ref="C92:D92"/>
    <mergeCell ref="C93:D93"/>
    <mergeCell ref="C94:D94"/>
    <mergeCell ref="C95:D95"/>
    <mergeCell ref="C96:D96"/>
    <mergeCell ref="C97:D97"/>
    <mergeCell ref="C99:D99"/>
    <mergeCell ref="B125:D125"/>
    <mergeCell ref="AG125:AJ125"/>
    <mergeCell ref="B128:D128"/>
    <mergeCell ref="F128:J128"/>
    <mergeCell ref="B130:D130"/>
    <mergeCell ref="F130:J130"/>
    <mergeCell ref="B112:B119"/>
    <mergeCell ref="C112:D112"/>
    <mergeCell ref="C113:D113"/>
    <mergeCell ref="C114:D114"/>
    <mergeCell ref="C115:D115"/>
    <mergeCell ref="C116:D116"/>
    <mergeCell ref="C117:D117"/>
    <mergeCell ref="C119:D119"/>
    <mergeCell ref="B138:D138"/>
    <mergeCell ref="F138:J138"/>
    <mergeCell ref="F140:J140"/>
    <mergeCell ref="L140:M140"/>
    <mergeCell ref="B132:D132"/>
    <mergeCell ref="F132:J132"/>
    <mergeCell ref="B134:D134"/>
    <mergeCell ref="F134:J134"/>
    <mergeCell ref="B136:D136"/>
    <mergeCell ref="F136:J136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78"/>
  <sheetViews>
    <sheetView showGridLines="0" tabSelected="1" zoomScale="60" zoomScaleNormal="60" zoomScaleSheetLayoutView="50" workbookViewId="0">
      <selection activeCell="J18" sqref="J18"/>
    </sheetView>
  </sheetViews>
  <sheetFormatPr baseColWidth="10" defaultRowHeight="18.75"/>
  <cols>
    <col min="1" max="1" width="3.7109375" style="33" customWidth="1"/>
    <col min="2" max="2" width="21.42578125" style="33" bestFit="1" customWidth="1"/>
    <col min="3" max="10" width="8.85546875" style="34" customWidth="1"/>
    <col min="11" max="11" width="10.7109375" style="34" customWidth="1"/>
    <col min="12" max="12" width="10.28515625" style="34" customWidth="1"/>
    <col min="13" max="13" width="6.7109375" style="34" customWidth="1"/>
    <col min="14" max="14" width="9.5703125" style="34" customWidth="1"/>
    <col min="15" max="22" width="8.85546875" style="34" customWidth="1"/>
    <col min="23" max="23" width="8.140625" style="33" customWidth="1"/>
    <col min="24" max="24" width="8.85546875" style="33" customWidth="1"/>
    <col min="25" max="25" width="7" style="33" hidden="1" customWidth="1"/>
    <col min="26" max="26" width="8.5703125" style="33" bestFit="1" customWidth="1"/>
    <col min="27" max="27" width="4.85546875" style="33" bestFit="1" customWidth="1"/>
    <col min="28" max="28" width="8.5703125" style="33" bestFit="1" customWidth="1"/>
    <col min="29" max="29" width="4.28515625" style="33" customWidth="1"/>
    <col min="30" max="30" width="13.7109375" style="33" customWidth="1"/>
    <col min="31" max="31" width="8.42578125" style="33" customWidth="1"/>
    <col min="32" max="35" width="11.42578125" style="33"/>
    <col min="36" max="63" width="11.42578125" style="433"/>
    <col min="64" max="16384" width="11.42578125" style="33"/>
  </cols>
  <sheetData>
    <row r="1" spans="2:31">
      <c r="G1" s="35"/>
    </row>
    <row r="2" spans="2:31" ht="21" customHeight="1">
      <c r="D2" s="832" t="s">
        <v>755</v>
      </c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654"/>
      <c r="V2" s="654"/>
      <c r="W2" s="654"/>
      <c r="X2" s="654"/>
    </row>
    <row r="3" spans="2:31" ht="21" customHeight="1"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654"/>
      <c r="V3" s="654"/>
      <c r="W3" s="654"/>
      <c r="X3" s="654"/>
    </row>
    <row r="4" spans="2:31" ht="33.75">
      <c r="D4" s="831" t="s">
        <v>1301</v>
      </c>
      <c r="E4" s="831"/>
      <c r="F4" s="831"/>
      <c r="G4" s="831"/>
      <c r="H4" s="831"/>
      <c r="I4" s="831"/>
      <c r="J4" s="831"/>
      <c r="K4" s="831"/>
      <c r="L4" s="831"/>
      <c r="M4" s="831"/>
      <c r="N4" s="831"/>
      <c r="O4" s="831"/>
      <c r="P4" s="831"/>
      <c r="Q4" s="831"/>
      <c r="R4" s="831"/>
      <c r="S4" s="831"/>
      <c r="T4" s="828"/>
      <c r="U4" s="651"/>
      <c r="V4" s="651"/>
      <c r="W4" s="653"/>
    </row>
    <row r="5" spans="2:31">
      <c r="B5" s="36"/>
      <c r="H5" s="830"/>
      <c r="I5" s="830"/>
      <c r="J5" s="830"/>
      <c r="K5" s="830"/>
      <c r="L5" s="830"/>
      <c r="M5" s="830"/>
      <c r="N5" s="830"/>
      <c r="O5" s="830"/>
      <c r="P5" s="830"/>
      <c r="Q5" s="830"/>
    </row>
    <row r="6" spans="2:31">
      <c r="B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</row>
    <row r="7" spans="2:31" ht="39.75" customHeight="1">
      <c r="B7" s="836" t="s">
        <v>130</v>
      </c>
      <c r="C7" s="829" t="s">
        <v>88</v>
      </c>
      <c r="D7" s="829" t="s">
        <v>89</v>
      </c>
      <c r="E7" s="829" t="s">
        <v>90</v>
      </c>
      <c r="F7" s="829" t="s">
        <v>175</v>
      </c>
      <c r="G7" s="829" t="s">
        <v>91</v>
      </c>
      <c r="H7" s="829" t="s">
        <v>93</v>
      </c>
      <c r="I7" s="826"/>
      <c r="J7" s="829" t="s">
        <v>100</v>
      </c>
      <c r="K7" s="829" t="s">
        <v>94</v>
      </c>
      <c r="L7" s="829" t="s">
        <v>95</v>
      </c>
      <c r="M7" s="829" t="s">
        <v>96</v>
      </c>
      <c r="N7" s="826"/>
      <c r="O7" s="829" t="s">
        <v>97</v>
      </c>
      <c r="P7" s="826"/>
      <c r="Q7" s="829" t="s">
        <v>99</v>
      </c>
      <c r="R7" s="829" t="s">
        <v>133</v>
      </c>
      <c r="S7" s="829" t="s">
        <v>101</v>
      </c>
      <c r="T7" s="829" t="s">
        <v>899</v>
      </c>
      <c r="U7" s="826"/>
      <c r="V7" s="835" t="s">
        <v>989</v>
      </c>
      <c r="W7" s="834"/>
      <c r="X7" s="829" t="s">
        <v>195</v>
      </c>
      <c r="Y7" s="829" t="s">
        <v>92</v>
      </c>
      <c r="Z7" s="829" t="s">
        <v>135</v>
      </c>
      <c r="AA7" s="826"/>
      <c r="AB7" s="826"/>
      <c r="AD7" s="833" t="s">
        <v>86</v>
      </c>
    </row>
    <row r="8" spans="2:31" ht="90.75" customHeight="1">
      <c r="B8" s="836"/>
      <c r="C8" s="829"/>
      <c r="D8" s="829"/>
      <c r="E8" s="829"/>
      <c r="F8" s="829"/>
      <c r="G8" s="829"/>
      <c r="H8" s="829"/>
      <c r="I8" s="826" t="s">
        <v>256</v>
      </c>
      <c r="J8" s="829"/>
      <c r="K8" s="829"/>
      <c r="L8" s="829"/>
      <c r="M8" s="829"/>
      <c r="N8" s="827" t="s">
        <v>824</v>
      </c>
      <c r="O8" s="829"/>
      <c r="P8" s="826" t="s">
        <v>98</v>
      </c>
      <c r="Q8" s="829"/>
      <c r="R8" s="829"/>
      <c r="S8" s="829"/>
      <c r="T8" s="829"/>
      <c r="U8" s="826" t="s">
        <v>1040</v>
      </c>
      <c r="V8" s="835"/>
      <c r="W8" s="834"/>
      <c r="X8" s="829"/>
      <c r="Y8" s="829"/>
      <c r="Z8" s="829"/>
      <c r="AA8" s="826" t="s">
        <v>134</v>
      </c>
      <c r="AB8" s="826" t="s">
        <v>229</v>
      </c>
      <c r="AD8" s="833"/>
    </row>
    <row r="9" spans="2:31" ht="21.75" customHeight="1">
      <c r="B9" s="39" t="s">
        <v>126</v>
      </c>
      <c r="C9" s="40">
        <f>CHRYSLER!E123+CHRYSLER!F123</f>
        <v>41</v>
      </c>
      <c r="D9" s="40">
        <f>FIAT!E34</f>
        <v>5</v>
      </c>
      <c r="E9" s="755">
        <v>62</v>
      </c>
      <c r="F9" s="40">
        <f>GM!E84+GM!F84</f>
        <v>117</v>
      </c>
      <c r="G9" s="755">
        <f>HONDA!E55+HONDA!F55</f>
        <v>0</v>
      </c>
      <c r="H9" s="819">
        <v>47</v>
      </c>
      <c r="I9" s="819">
        <v>14</v>
      </c>
      <c r="J9" s="659">
        <f>VW!E217+VW!F217</f>
        <v>78</v>
      </c>
      <c r="K9" s="40">
        <v>7</v>
      </c>
      <c r="L9" s="659">
        <f>NISSAN!E120+NISSAN!F120</f>
        <v>0</v>
      </c>
      <c r="M9" s="755">
        <v>5</v>
      </c>
      <c r="N9" s="40">
        <v>50</v>
      </c>
      <c r="O9" s="350">
        <f>RENAULT!E62</f>
        <v>41</v>
      </c>
      <c r="P9" s="350">
        <v>34</v>
      </c>
      <c r="Q9" s="40">
        <f>TOYOTA!E91</f>
        <v>60</v>
      </c>
      <c r="R9" s="350">
        <f>BUICK!E30</f>
        <v>13</v>
      </c>
      <c r="S9" s="350">
        <v>5</v>
      </c>
      <c r="T9" s="755">
        <v>42</v>
      </c>
      <c r="U9" s="350">
        <f>MINI!G24</f>
        <v>0</v>
      </c>
      <c r="V9" s="350">
        <f>BMW!G53</f>
        <v>0</v>
      </c>
      <c r="X9" s="659">
        <f>CAMIONES!D36</f>
        <v>16</v>
      </c>
      <c r="Y9" s="350">
        <f>CAMIONES!G57</f>
        <v>0</v>
      </c>
      <c r="Z9" s="350">
        <f>CAMIONES!G54</f>
        <v>0</v>
      </c>
      <c r="AA9" s="40">
        <f>CAMIONES!G69</f>
        <v>0</v>
      </c>
      <c r="AB9" s="40">
        <f>CAMIONES!G38</f>
        <v>0</v>
      </c>
      <c r="AD9" s="40">
        <f>SUM(C9:AB9)</f>
        <v>637</v>
      </c>
    </row>
    <row r="10" spans="2:31" ht="21.75" customHeight="1">
      <c r="B10" s="43" t="s">
        <v>125</v>
      </c>
      <c r="C10" s="44">
        <f>CHRYSLER!G123</f>
        <v>3</v>
      </c>
      <c r="D10" s="44"/>
      <c r="E10" s="796">
        <f>FORD!F92</f>
        <v>0</v>
      </c>
      <c r="F10" s="44">
        <f>GM!G84</f>
        <v>24</v>
      </c>
      <c r="G10" s="44"/>
      <c r="H10" s="44"/>
      <c r="I10" s="44"/>
      <c r="J10" s="351">
        <f>VW!G217</f>
        <v>63</v>
      </c>
      <c r="K10" s="44"/>
      <c r="L10" s="44">
        <f>NISSAN!G120</f>
        <v>0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D10" s="44">
        <f>SUM(C10:AB10)</f>
        <v>90</v>
      </c>
    </row>
    <row r="11" spans="2:31" ht="21.75" customHeight="1">
      <c r="B11" s="41" t="s">
        <v>124</v>
      </c>
      <c r="C11" s="34">
        <f>CHRYSLER!H123</f>
        <v>4</v>
      </c>
      <c r="E11" s="777">
        <f>FORD!G92</f>
        <v>9</v>
      </c>
      <c r="F11" s="34">
        <f>GM!H84</f>
        <v>21</v>
      </c>
      <c r="J11" s="754">
        <f>VW!H217</f>
        <v>35</v>
      </c>
      <c r="L11" s="809">
        <f>NISSAN!H120</f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D11" s="40">
        <f>SUM(C11:AC11)</f>
        <v>69</v>
      </c>
    </row>
    <row r="12" spans="2:31" ht="21.75" customHeight="1">
      <c r="B12" s="43" t="s">
        <v>127</v>
      </c>
      <c r="C12" s="45"/>
      <c r="D12" s="45"/>
      <c r="E12" s="797"/>
      <c r="F12" s="45"/>
      <c r="G12" s="45"/>
      <c r="H12" s="45"/>
      <c r="I12" s="45"/>
      <c r="J12" s="352"/>
      <c r="K12" s="45"/>
      <c r="L12" s="45">
        <f>NISSAN!I120</f>
        <v>0</v>
      </c>
      <c r="M12" s="45"/>
      <c r="N12" s="45"/>
      <c r="O12" s="45"/>
      <c r="P12" s="45"/>
      <c r="Q12" s="45"/>
      <c r="R12" s="45"/>
      <c r="S12" s="45"/>
      <c r="T12" s="45"/>
      <c r="U12" s="45"/>
      <c r="V12" s="45"/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D12" s="44">
        <f>SUM(C12:AC12)</f>
        <v>0</v>
      </c>
    </row>
    <row r="13" spans="2:31" ht="21.75" customHeight="1">
      <c r="B13" s="42" t="s">
        <v>128</v>
      </c>
      <c r="C13" s="34">
        <f>CHRYSLER!I123</f>
        <v>1</v>
      </c>
      <c r="E13" s="777">
        <f>FORD!H92</f>
        <v>0</v>
      </c>
      <c r="F13" s="34">
        <f>GM!I84</f>
        <v>16</v>
      </c>
      <c r="J13" s="777">
        <f>VW!I217</f>
        <v>0</v>
      </c>
      <c r="L13" s="809">
        <f>NISSAN!J120</f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D13" s="40">
        <f>SUM(C13:AB13)</f>
        <v>17</v>
      </c>
    </row>
    <row r="14" spans="2:31" ht="21.75" customHeight="1">
      <c r="B14" s="43" t="s">
        <v>129</v>
      </c>
      <c r="C14" s="818">
        <v>23</v>
      </c>
      <c r="D14" s="818">
        <f>FIAT!F34</f>
        <v>0</v>
      </c>
      <c r="E14" s="797">
        <f>FORD!I92</f>
        <v>16</v>
      </c>
      <c r="F14" s="45">
        <f>GM!J84</f>
        <v>80</v>
      </c>
      <c r="G14" s="352">
        <f>HONDA!G55</f>
        <v>0</v>
      </c>
      <c r="H14" s="45"/>
      <c r="I14" s="45"/>
      <c r="J14" s="351">
        <v>107</v>
      </c>
      <c r="K14" s="45"/>
      <c r="L14" s="45">
        <f>NISSAN!K120</f>
        <v>0</v>
      </c>
      <c r="M14" s="45"/>
      <c r="N14" s="45"/>
      <c r="O14" s="45"/>
      <c r="P14" s="45"/>
      <c r="Q14" s="45"/>
      <c r="R14" s="45"/>
      <c r="S14" s="45"/>
      <c r="T14" s="45"/>
      <c r="U14" s="45"/>
      <c r="V14" s="45"/>
      <c r="X14" s="45">
        <f>CAMIONES!E36</f>
        <v>0</v>
      </c>
      <c r="Y14" s="45">
        <v>0</v>
      </c>
      <c r="Z14" s="45">
        <v>0</v>
      </c>
      <c r="AA14" s="45">
        <v>0</v>
      </c>
      <c r="AB14" s="45">
        <v>0</v>
      </c>
      <c r="AD14" s="117">
        <f>SUM(C14:AB14)</f>
        <v>226</v>
      </c>
    </row>
    <row r="15" spans="2:31" ht="18" customHeight="1">
      <c r="B15" s="42"/>
      <c r="E15" s="798"/>
      <c r="J15" s="350"/>
      <c r="L15" s="809"/>
      <c r="X15" s="34"/>
      <c r="Y15" s="34"/>
      <c r="Z15" s="34"/>
      <c r="AA15" s="34"/>
      <c r="AB15" s="34"/>
      <c r="AD15" s="34"/>
    </row>
    <row r="16" spans="2:31" ht="19.5" customHeight="1">
      <c r="B16" s="46" t="s">
        <v>86</v>
      </c>
      <c r="C16" s="47">
        <f>SUM(C9:C14)</f>
        <v>72</v>
      </c>
      <c r="D16" s="47">
        <f t="shared" ref="D16:V16" si="0">SUM(D9:D15)</f>
        <v>5</v>
      </c>
      <c r="E16" s="677">
        <f t="shared" si="0"/>
        <v>87</v>
      </c>
      <c r="F16" s="47">
        <f t="shared" si="0"/>
        <v>258</v>
      </c>
      <c r="G16" s="47">
        <v>107</v>
      </c>
      <c r="H16" s="397">
        <f t="shared" si="0"/>
        <v>47</v>
      </c>
      <c r="I16" s="397">
        <f t="shared" si="0"/>
        <v>14</v>
      </c>
      <c r="J16" s="397">
        <f t="shared" si="0"/>
        <v>283</v>
      </c>
      <c r="K16" s="817">
        <f t="shared" si="0"/>
        <v>7</v>
      </c>
      <c r="L16" s="47">
        <v>494</v>
      </c>
      <c r="M16" s="397">
        <f t="shared" si="0"/>
        <v>5</v>
      </c>
      <c r="N16" s="397">
        <f>SUM(N9:N15)</f>
        <v>50</v>
      </c>
      <c r="O16" s="397">
        <f t="shared" si="0"/>
        <v>41</v>
      </c>
      <c r="P16" s="397">
        <v>34</v>
      </c>
      <c r="Q16" s="397">
        <f t="shared" si="0"/>
        <v>60</v>
      </c>
      <c r="R16" s="677">
        <f t="shared" si="0"/>
        <v>13</v>
      </c>
      <c r="S16" s="817">
        <f t="shared" si="0"/>
        <v>5</v>
      </c>
      <c r="T16" s="677">
        <f t="shared" si="0"/>
        <v>42</v>
      </c>
      <c r="U16" s="817">
        <f>SUM(U9:U15)</f>
        <v>0</v>
      </c>
      <c r="V16" s="820">
        <f t="shared" si="0"/>
        <v>0</v>
      </c>
      <c r="X16" s="49">
        <f>SUM(X9:X15)</f>
        <v>16</v>
      </c>
      <c r="Y16" s="799">
        <f>SUM(Y9:Y15)</f>
        <v>0</v>
      </c>
      <c r="Z16" s="397">
        <f>SUM(Z9:Z15)</f>
        <v>0</v>
      </c>
      <c r="AA16" s="677">
        <f>SUM(AA9:AA15)</f>
        <v>0</v>
      </c>
      <c r="AB16" s="48">
        <f>SUM(AB9:AB15)</f>
        <v>0</v>
      </c>
      <c r="AD16" s="597">
        <f>SUM(C16:AB16)</f>
        <v>1640</v>
      </c>
      <c r="AE16" s="38"/>
    </row>
    <row r="17" spans="3:30">
      <c r="AD17" s="38"/>
    </row>
    <row r="18" spans="3:30" ht="47.25" customHeight="1">
      <c r="AA18" s="38"/>
    </row>
    <row r="19" spans="3:30" s="433" customFormat="1"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AB19" s="434"/>
    </row>
    <row r="20" spans="3:30" s="433" customFormat="1"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</row>
    <row r="21" spans="3:30" s="433" customFormat="1"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</row>
    <row r="22" spans="3:30" s="433" customFormat="1"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</row>
    <row r="23" spans="3:30" s="433" customFormat="1"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</row>
    <row r="24" spans="3:30" s="433" customFormat="1"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</row>
    <row r="25" spans="3:30" s="433" customFormat="1"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</row>
    <row r="26" spans="3:30" s="433" customFormat="1"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</row>
    <row r="27" spans="3:30" s="433" customFormat="1"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</row>
    <row r="28" spans="3:30" s="433" customFormat="1"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</row>
    <row r="29" spans="3:30" s="433" customFormat="1"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</row>
    <row r="30" spans="3:30" s="433" customFormat="1">
      <c r="C30" s="432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432"/>
      <c r="P30" s="432"/>
      <c r="Q30" s="432"/>
      <c r="R30" s="432"/>
      <c r="S30" s="432"/>
      <c r="T30" s="432"/>
      <c r="U30" s="432"/>
      <c r="V30" s="432"/>
    </row>
    <row r="31" spans="3:30" s="433" customFormat="1"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</row>
    <row r="32" spans="3:30" s="433" customFormat="1"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</row>
    <row r="33" spans="3:22" s="433" customFormat="1">
      <c r="C33" s="432"/>
      <c r="D33" s="432"/>
      <c r="E33" s="432"/>
      <c r="F33" s="432"/>
      <c r="G33" s="432"/>
      <c r="H33" s="432"/>
      <c r="I33" s="432"/>
      <c r="J33" s="432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</row>
    <row r="34" spans="3:22" s="433" customFormat="1"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</row>
    <row r="35" spans="3:22" s="433" customFormat="1"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</row>
    <row r="36" spans="3:22" s="433" customFormat="1"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2"/>
      <c r="U36" s="432"/>
      <c r="V36" s="432"/>
    </row>
    <row r="37" spans="3:22" s="433" customFormat="1"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</row>
    <row r="38" spans="3:22" s="433" customFormat="1"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432"/>
    </row>
    <row r="39" spans="3:22" s="433" customFormat="1"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</row>
    <row r="40" spans="3:22" s="433" customFormat="1">
      <c r="C40" s="432"/>
      <c r="D40" s="432"/>
      <c r="E40" s="432"/>
      <c r="F40" s="432"/>
      <c r="G40" s="432"/>
      <c r="H40" s="432"/>
      <c r="I40" s="432"/>
      <c r="J40" s="432"/>
      <c r="K40" s="432"/>
      <c r="L40" s="432"/>
      <c r="M40" s="432"/>
      <c r="N40" s="432"/>
      <c r="O40" s="432"/>
      <c r="P40" s="432"/>
      <c r="Q40" s="432"/>
      <c r="R40" s="432"/>
      <c r="S40" s="432"/>
      <c r="T40" s="432"/>
      <c r="U40" s="432"/>
      <c r="V40" s="432"/>
    </row>
    <row r="41" spans="3:22" s="433" customFormat="1">
      <c r="C41" s="432"/>
      <c r="D41" s="432"/>
      <c r="E41" s="432"/>
      <c r="F41" s="432"/>
      <c r="G41" s="432"/>
      <c r="H41" s="432"/>
      <c r="I41" s="432"/>
      <c r="J41" s="432"/>
      <c r="K41" s="432"/>
      <c r="L41" s="432"/>
      <c r="M41" s="432"/>
      <c r="N41" s="432"/>
      <c r="O41" s="432"/>
      <c r="P41" s="432"/>
      <c r="Q41" s="432"/>
      <c r="R41" s="432"/>
      <c r="S41" s="432"/>
      <c r="T41" s="432"/>
      <c r="U41" s="432"/>
      <c r="V41" s="432"/>
    </row>
    <row r="42" spans="3:22" s="433" customFormat="1"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432"/>
      <c r="T42" s="432"/>
      <c r="U42" s="432"/>
      <c r="V42" s="432"/>
    </row>
    <row r="43" spans="3:22" s="433" customFormat="1"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</row>
    <row r="44" spans="3:22" s="433" customFormat="1"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T44" s="432"/>
      <c r="U44" s="432"/>
      <c r="V44" s="432"/>
    </row>
    <row r="45" spans="3:22" s="433" customFormat="1"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</row>
    <row r="46" spans="3:22" s="433" customFormat="1"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</row>
    <row r="47" spans="3:22" s="433" customFormat="1"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</row>
    <row r="48" spans="3:22" s="433" customFormat="1"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</row>
    <row r="49" spans="3:22" s="433" customFormat="1"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432"/>
      <c r="U49" s="432"/>
      <c r="V49" s="432"/>
    </row>
    <row r="50" spans="3:22" s="433" customFormat="1"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</row>
    <row r="51" spans="3:22" s="433" customFormat="1">
      <c r="C51" s="432"/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32"/>
      <c r="U51" s="432"/>
      <c r="V51" s="432"/>
    </row>
    <row r="52" spans="3:22" s="433" customFormat="1"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432"/>
      <c r="V52" s="432"/>
    </row>
    <row r="53" spans="3:22" s="433" customFormat="1">
      <c r="C53" s="432"/>
      <c r="D53" s="432"/>
      <c r="E53" s="432"/>
      <c r="F53" s="432"/>
      <c r="G53" s="432"/>
      <c r="H53" s="432"/>
      <c r="I53" s="432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432"/>
      <c r="U53" s="432"/>
      <c r="V53" s="432"/>
    </row>
    <row r="54" spans="3:22" s="433" customFormat="1">
      <c r="C54" s="432"/>
      <c r="D54" s="432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32"/>
      <c r="P54" s="432"/>
      <c r="Q54" s="432"/>
      <c r="R54" s="432"/>
      <c r="S54" s="432"/>
      <c r="T54" s="432"/>
      <c r="U54" s="432"/>
      <c r="V54" s="432"/>
    </row>
    <row r="55" spans="3:22" s="433" customFormat="1"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  <c r="R55" s="432"/>
      <c r="S55" s="432"/>
      <c r="T55" s="432"/>
      <c r="U55" s="432"/>
      <c r="V55" s="432"/>
    </row>
    <row r="56" spans="3:22" s="433" customFormat="1"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2"/>
      <c r="Q56" s="432"/>
      <c r="R56" s="432"/>
      <c r="S56" s="432"/>
      <c r="T56" s="432"/>
      <c r="U56" s="432"/>
      <c r="V56" s="432"/>
    </row>
    <row r="57" spans="3:22" s="433" customFormat="1"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2"/>
      <c r="U57" s="432"/>
      <c r="V57" s="432"/>
    </row>
    <row r="58" spans="3:22" s="433" customFormat="1"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2"/>
      <c r="V58" s="432"/>
    </row>
    <row r="59" spans="3:22" s="433" customFormat="1">
      <c r="C59" s="432"/>
      <c r="D59" s="432"/>
      <c r="E59" s="432"/>
      <c r="F59" s="432"/>
      <c r="G59" s="432"/>
      <c r="H59" s="432"/>
      <c r="I59" s="432"/>
      <c r="J59" s="432"/>
      <c r="K59" s="432"/>
      <c r="L59" s="432"/>
      <c r="M59" s="432"/>
      <c r="N59" s="432"/>
      <c r="O59" s="432"/>
      <c r="P59" s="432"/>
      <c r="Q59" s="432"/>
      <c r="R59" s="432"/>
      <c r="S59" s="432"/>
      <c r="T59" s="432"/>
      <c r="U59" s="432"/>
      <c r="V59" s="432"/>
    </row>
    <row r="60" spans="3:22" s="433" customFormat="1"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S60" s="432"/>
      <c r="T60" s="432"/>
      <c r="U60" s="432"/>
      <c r="V60" s="432"/>
    </row>
    <row r="61" spans="3:22" s="433" customFormat="1"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2"/>
      <c r="Q61" s="432"/>
      <c r="R61" s="432"/>
      <c r="S61" s="432"/>
      <c r="T61" s="432"/>
      <c r="U61" s="432"/>
      <c r="V61" s="432"/>
    </row>
    <row r="62" spans="3:22" s="433" customFormat="1"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  <c r="R62" s="432"/>
      <c r="S62" s="432"/>
      <c r="T62" s="432"/>
      <c r="U62" s="432"/>
      <c r="V62" s="432"/>
    </row>
    <row r="63" spans="3:22" s="433" customFormat="1"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2"/>
      <c r="Q63" s="432"/>
      <c r="R63" s="432"/>
      <c r="S63" s="432"/>
      <c r="T63" s="432"/>
      <c r="U63" s="432"/>
      <c r="V63" s="432"/>
    </row>
    <row r="64" spans="3:22" s="433" customFormat="1"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2"/>
      <c r="O64" s="432"/>
      <c r="P64" s="432"/>
      <c r="Q64" s="432"/>
      <c r="R64" s="432"/>
      <c r="S64" s="432"/>
      <c r="T64" s="432"/>
      <c r="U64" s="432"/>
      <c r="V64" s="432"/>
    </row>
    <row r="65" spans="3:22" s="433" customFormat="1"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</row>
    <row r="66" spans="3:22" s="433" customFormat="1"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  <c r="T66" s="432"/>
      <c r="U66" s="432"/>
      <c r="V66" s="432"/>
    </row>
    <row r="67" spans="3:22" s="433" customFormat="1"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  <c r="O67" s="432"/>
      <c r="P67" s="432"/>
      <c r="Q67" s="432"/>
      <c r="R67" s="432"/>
      <c r="S67" s="432"/>
      <c r="T67" s="432"/>
      <c r="U67" s="432"/>
      <c r="V67" s="432"/>
    </row>
    <row r="68" spans="3:22" s="433" customFormat="1"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32"/>
      <c r="O68" s="432"/>
      <c r="P68" s="432"/>
      <c r="Q68" s="432"/>
      <c r="R68" s="432"/>
      <c r="S68" s="432"/>
      <c r="T68" s="432"/>
      <c r="U68" s="432"/>
      <c r="V68" s="432"/>
    </row>
    <row r="69" spans="3:22" s="433" customFormat="1">
      <c r="C69" s="432"/>
      <c r="D69" s="432"/>
      <c r="E69" s="432"/>
      <c r="F69" s="432"/>
      <c r="G69" s="432"/>
      <c r="H69" s="432"/>
      <c r="I69" s="432"/>
      <c r="J69" s="432"/>
      <c r="K69" s="432"/>
      <c r="L69" s="432"/>
      <c r="M69" s="432"/>
      <c r="N69" s="432"/>
      <c r="O69" s="432"/>
      <c r="P69" s="432"/>
      <c r="Q69" s="432"/>
      <c r="R69" s="432"/>
      <c r="S69" s="432"/>
      <c r="T69" s="432"/>
      <c r="U69" s="432"/>
      <c r="V69" s="432"/>
    </row>
    <row r="70" spans="3:22" s="433" customFormat="1"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</row>
    <row r="71" spans="3:22" s="433" customFormat="1">
      <c r="C71" s="432"/>
      <c r="D71" s="432"/>
      <c r="E71" s="432"/>
      <c r="F71" s="432"/>
      <c r="G71" s="432"/>
      <c r="H71" s="432"/>
      <c r="I71" s="432"/>
      <c r="J71" s="432"/>
      <c r="K71" s="432"/>
      <c r="L71" s="432"/>
      <c r="M71" s="432"/>
      <c r="N71" s="432"/>
      <c r="O71" s="432"/>
      <c r="P71" s="432"/>
      <c r="Q71" s="432"/>
      <c r="R71" s="432"/>
      <c r="S71" s="432"/>
      <c r="T71" s="432"/>
      <c r="U71" s="432"/>
      <c r="V71" s="432"/>
    </row>
    <row r="72" spans="3:22" s="433" customFormat="1"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2"/>
      <c r="O72" s="432"/>
      <c r="P72" s="432"/>
      <c r="Q72" s="432"/>
      <c r="R72" s="432"/>
      <c r="S72" s="432"/>
      <c r="T72" s="432"/>
      <c r="U72" s="432"/>
      <c r="V72" s="432"/>
    </row>
    <row r="73" spans="3:22" s="433" customFormat="1">
      <c r="C73" s="432"/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432"/>
      <c r="P73" s="432"/>
      <c r="Q73" s="432"/>
      <c r="R73" s="432"/>
      <c r="S73" s="432"/>
      <c r="T73" s="432"/>
      <c r="U73" s="432"/>
      <c r="V73" s="432"/>
    </row>
    <row r="74" spans="3:22" s="433" customFormat="1">
      <c r="C74" s="432"/>
      <c r="D74" s="432"/>
      <c r="E74" s="432"/>
      <c r="F74" s="432"/>
      <c r="G74" s="432"/>
      <c r="H74" s="432"/>
      <c r="I74" s="432"/>
      <c r="J74" s="432"/>
      <c r="K74" s="432"/>
      <c r="L74" s="432"/>
      <c r="M74" s="432"/>
      <c r="N74" s="432"/>
      <c r="O74" s="432"/>
      <c r="P74" s="432"/>
      <c r="Q74" s="432"/>
      <c r="R74" s="432"/>
      <c r="S74" s="432"/>
      <c r="T74" s="432"/>
      <c r="U74" s="432"/>
      <c r="V74" s="432"/>
    </row>
    <row r="75" spans="3:22" s="433" customFormat="1">
      <c r="C75" s="432"/>
      <c r="D75" s="432"/>
      <c r="E75" s="432"/>
      <c r="F75" s="432"/>
      <c r="G75" s="432"/>
      <c r="H75" s="432"/>
      <c r="I75" s="432"/>
      <c r="J75" s="432"/>
      <c r="K75" s="432"/>
      <c r="L75" s="432"/>
      <c r="M75" s="432"/>
      <c r="N75" s="432"/>
      <c r="O75" s="432"/>
      <c r="P75" s="432"/>
      <c r="Q75" s="432"/>
      <c r="R75" s="432"/>
      <c r="S75" s="432"/>
      <c r="T75" s="432"/>
      <c r="U75" s="432"/>
      <c r="V75" s="432"/>
    </row>
    <row r="76" spans="3:22" s="433" customFormat="1">
      <c r="C76" s="432"/>
      <c r="D76" s="432"/>
      <c r="E76" s="432"/>
      <c r="F76" s="432"/>
      <c r="G76" s="432"/>
      <c r="H76" s="432"/>
      <c r="I76" s="432"/>
      <c r="J76" s="432"/>
      <c r="K76" s="432"/>
      <c r="L76" s="432"/>
      <c r="M76" s="432"/>
      <c r="N76" s="432"/>
      <c r="O76" s="432"/>
      <c r="P76" s="432"/>
      <c r="Q76" s="432"/>
      <c r="R76" s="432"/>
      <c r="S76" s="432"/>
      <c r="T76" s="432"/>
      <c r="U76" s="432"/>
      <c r="V76" s="432"/>
    </row>
    <row r="77" spans="3:22" s="433" customFormat="1">
      <c r="C77" s="432"/>
      <c r="D77" s="432"/>
      <c r="E77" s="432"/>
      <c r="F77" s="432"/>
      <c r="G77" s="432"/>
      <c r="H77" s="432"/>
      <c r="I77" s="432"/>
      <c r="J77" s="432"/>
      <c r="K77" s="432"/>
      <c r="L77" s="432"/>
      <c r="M77" s="432"/>
      <c r="N77" s="432"/>
      <c r="O77" s="432"/>
      <c r="P77" s="432"/>
      <c r="Q77" s="432"/>
      <c r="R77" s="432"/>
      <c r="S77" s="432"/>
      <c r="T77" s="432"/>
      <c r="U77" s="432"/>
      <c r="V77" s="432"/>
    </row>
    <row r="78" spans="3:22" s="433" customFormat="1">
      <c r="C78" s="432"/>
      <c r="D78" s="432"/>
      <c r="E78" s="432"/>
      <c r="F78" s="432"/>
      <c r="G78" s="432"/>
      <c r="H78" s="432"/>
      <c r="I78" s="432"/>
      <c r="J78" s="432"/>
      <c r="K78" s="432"/>
      <c r="L78" s="432"/>
      <c r="M78" s="432"/>
      <c r="N78" s="432"/>
      <c r="O78" s="432"/>
      <c r="P78" s="432"/>
      <c r="Q78" s="432"/>
      <c r="R78" s="432"/>
      <c r="S78" s="432"/>
      <c r="T78" s="432"/>
      <c r="U78" s="432"/>
      <c r="V78" s="432"/>
    </row>
  </sheetData>
  <sheetProtection selectLockedCells="1" selectUnlockedCells="1"/>
  <mergeCells count="25">
    <mergeCell ref="Y7:Y8"/>
    <mergeCell ref="Z7:Z8"/>
    <mergeCell ref="AD7:AD8"/>
    <mergeCell ref="R7:R8"/>
    <mergeCell ref="S7:S8"/>
    <mergeCell ref="T7:T8"/>
    <mergeCell ref="V7:V8"/>
    <mergeCell ref="W7:W8"/>
    <mergeCell ref="X7:X8"/>
    <mergeCell ref="J7:J8"/>
    <mergeCell ref="K7:K8"/>
    <mergeCell ref="L7:L8"/>
    <mergeCell ref="M7:M8"/>
    <mergeCell ref="O7:O8"/>
    <mergeCell ref="Q7:Q8"/>
    <mergeCell ref="D2:T3"/>
    <mergeCell ref="D4:S4"/>
    <mergeCell ref="H5:Q5"/>
    <mergeCell ref="B7:B8"/>
    <mergeCell ref="C7:C8"/>
    <mergeCell ref="D7:D8"/>
    <mergeCell ref="E7:E8"/>
    <mergeCell ref="F7:F8"/>
    <mergeCell ref="G7:G8"/>
    <mergeCell ref="H7:H8"/>
  </mergeCells>
  <printOptions horizontalCentered="1" verticalCentered="1"/>
  <pageMargins left="0.11811023622047245" right="0.11811023622047245" top="0.15748031496062992" bottom="0.35433070866141736" header="0.31496062992125984" footer="0.31496062992125984"/>
  <pageSetup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02"/>
  <sheetViews>
    <sheetView showGridLines="0" topLeftCell="A16" zoomScale="70" zoomScaleNormal="70" zoomScaleSheetLayoutView="80" workbookViewId="0">
      <selection activeCell="D33" sqref="D33"/>
    </sheetView>
  </sheetViews>
  <sheetFormatPr baseColWidth="10" defaultRowHeight="15.75"/>
  <cols>
    <col min="1" max="1" width="15.7109375" style="258" customWidth="1"/>
    <col min="2" max="2" width="17" style="3" customWidth="1"/>
    <col min="3" max="3" width="29.7109375" style="3" customWidth="1"/>
    <col min="4" max="4" width="15.7109375" style="3" customWidth="1"/>
    <col min="5" max="5" width="15.7109375" style="111" customWidth="1"/>
    <col min="6" max="7" width="15.7109375" style="3" customWidth="1"/>
    <col min="8" max="8" width="11.42578125" style="3"/>
    <col min="9" max="9" width="15.140625" style="442" customWidth="1"/>
    <col min="10" max="77" width="11.42578125" style="442"/>
    <col min="78" max="16384" width="11.42578125" style="3"/>
  </cols>
  <sheetData>
    <row r="1" spans="1:15" ht="23.25">
      <c r="B1" s="870" t="s">
        <v>871</v>
      </c>
      <c r="C1" s="870"/>
      <c r="D1" s="870"/>
      <c r="E1" s="870"/>
      <c r="F1" s="870"/>
    </row>
    <row r="3" spans="1:15" ht="30">
      <c r="A3" s="255" t="s">
        <v>141</v>
      </c>
      <c r="B3" s="63" t="s">
        <v>147</v>
      </c>
      <c r="C3" s="63" t="s">
        <v>142</v>
      </c>
      <c r="D3" s="63" t="s">
        <v>242</v>
      </c>
      <c r="E3" s="63" t="s">
        <v>136</v>
      </c>
      <c r="F3" s="63" t="s">
        <v>155</v>
      </c>
      <c r="G3" s="430" t="s">
        <v>153</v>
      </c>
    </row>
    <row r="4" spans="1:15" ht="13.5" customHeight="1">
      <c r="A4" s="875" t="s">
        <v>167</v>
      </c>
      <c r="B4" s="874" t="s">
        <v>188</v>
      </c>
      <c r="C4" s="19" t="s">
        <v>176</v>
      </c>
      <c r="D4" s="14"/>
      <c r="E4" s="106"/>
      <c r="F4" s="876">
        <f>SUM(D4:E20)</f>
        <v>5</v>
      </c>
      <c r="G4" s="872">
        <f>SUM(F4:F35)</f>
        <v>16</v>
      </c>
      <c r="H4" s="2">
        <f>SUM(D4:E4)</f>
        <v>0</v>
      </c>
    </row>
    <row r="5" spans="1:15" ht="13.5" customHeight="1">
      <c r="A5" s="863"/>
      <c r="B5" s="874"/>
      <c r="C5" s="19" t="s">
        <v>177</v>
      </c>
      <c r="D5" s="14"/>
      <c r="E5" s="106"/>
      <c r="F5" s="877"/>
      <c r="G5" s="872"/>
      <c r="H5" s="2">
        <f t="shared" ref="H5:H19" si="0">SUM(D5:E5)</f>
        <v>0</v>
      </c>
    </row>
    <row r="6" spans="1:15" ht="13.5" customHeight="1">
      <c r="A6" s="863"/>
      <c r="B6" s="874"/>
      <c r="C6" s="19" t="s">
        <v>795</v>
      </c>
      <c r="D6" s="14"/>
      <c r="E6" s="121"/>
      <c r="F6" s="877"/>
      <c r="G6" s="872"/>
      <c r="H6" s="2">
        <f>SUM(D6:E6)</f>
        <v>0</v>
      </c>
    </row>
    <row r="7" spans="1:15" ht="13.5" customHeight="1">
      <c r="A7" s="863"/>
      <c r="B7" s="874"/>
      <c r="C7" s="19" t="s">
        <v>796</v>
      </c>
      <c r="D7" s="14"/>
      <c r="E7" s="106"/>
      <c r="F7" s="877"/>
      <c r="G7" s="872"/>
      <c r="H7" s="2">
        <f t="shared" si="0"/>
        <v>0</v>
      </c>
    </row>
    <row r="8" spans="1:15" ht="13.5" customHeight="1">
      <c r="A8" s="863"/>
      <c r="B8" s="874"/>
      <c r="C8" s="19" t="s">
        <v>797</v>
      </c>
      <c r="D8" s="14"/>
      <c r="E8" s="106"/>
      <c r="F8" s="877"/>
      <c r="G8" s="872"/>
      <c r="H8" s="2">
        <f t="shared" si="0"/>
        <v>0</v>
      </c>
    </row>
    <row r="9" spans="1:15" ht="13.5" customHeight="1">
      <c r="A9" s="863"/>
      <c r="B9" s="874"/>
      <c r="C9" s="19" t="s">
        <v>1159</v>
      </c>
      <c r="D9" s="14"/>
      <c r="E9" s="747"/>
      <c r="F9" s="877"/>
      <c r="G9" s="872"/>
      <c r="H9" s="2"/>
    </row>
    <row r="10" spans="1:15" ht="13.5" customHeight="1">
      <c r="A10" s="863"/>
      <c r="B10" s="874"/>
      <c r="C10" s="19" t="s">
        <v>1195</v>
      </c>
      <c r="D10" s="14"/>
      <c r="E10" s="773"/>
      <c r="F10" s="877"/>
      <c r="G10" s="872"/>
      <c r="H10" s="2"/>
    </row>
    <row r="11" spans="1:15" ht="13.5" customHeight="1">
      <c r="A11" s="863"/>
      <c r="B11" s="874"/>
      <c r="C11" s="19" t="s">
        <v>798</v>
      </c>
      <c r="D11" s="14"/>
      <c r="E11" s="106"/>
      <c r="F11" s="877"/>
      <c r="G11" s="872"/>
      <c r="H11" s="2">
        <f t="shared" si="0"/>
        <v>0</v>
      </c>
      <c r="I11" s="443"/>
      <c r="J11" s="444"/>
      <c r="K11" s="445"/>
      <c r="L11" s="445"/>
      <c r="M11" s="446"/>
      <c r="N11" s="445"/>
      <c r="O11" s="447"/>
    </row>
    <row r="12" spans="1:15" ht="13.5" customHeight="1">
      <c r="A12" s="863"/>
      <c r="B12" s="874"/>
      <c r="C12" s="19" t="s">
        <v>178</v>
      </c>
      <c r="D12" s="14"/>
      <c r="E12" s="106"/>
      <c r="F12" s="877"/>
      <c r="G12" s="872"/>
      <c r="H12" s="2">
        <f t="shared" si="0"/>
        <v>0</v>
      </c>
      <c r="I12" s="443"/>
      <c r="J12" s="444"/>
      <c r="K12" s="447"/>
      <c r="L12" s="447"/>
      <c r="M12" s="446"/>
      <c r="N12" s="447"/>
      <c r="O12" s="447"/>
    </row>
    <row r="13" spans="1:15" ht="13.5" customHeight="1">
      <c r="A13" s="863"/>
      <c r="B13" s="874"/>
      <c r="C13" s="19" t="s">
        <v>179</v>
      </c>
      <c r="D13" s="14"/>
      <c r="E13" s="106"/>
      <c r="F13" s="877"/>
      <c r="G13" s="872"/>
      <c r="H13" s="2">
        <f t="shared" si="0"/>
        <v>0</v>
      </c>
      <c r="I13" s="443"/>
      <c r="J13" s="444"/>
      <c r="K13" s="447"/>
      <c r="L13" s="447"/>
      <c r="M13" s="446"/>
      <c r="N13" s="447"/>
      <c r="O13" s="447"/>
    </row>
    <row r="14" spans="1:15" ht="13.5" customHeight="1">
      <c r="A14" s="863"/>
      <c r="B14" s="874"/>
      <c r="C14" s="19" t="s">
        <v>180</v>
      </c>
      <c r="D14" s="14">
        <v>5</v>
      </c>
      <c r="E14" s="106"/>
      <c r="F14" s="877"/>
      <c r="G14" s="872"/>
      <c r="H14" s="2">
        <f t="shared" si="0"/>
        <v>5</v>
      </c>
      <c r="I14" s="443"/>
      <c r="J14" s="444"/>
      <c r="K14" s="447"/>
      <c r="L14" s="447"/>
      <c r="M14" s="446"/>
      <c r="N14" s="447"/>
      <c r="O14" s="447"/>
    </row>
    <row r="15" spans="1:15" ht="13.5" customHeight="1">
      <c r="A15" s="863"/>
      <c r="B15" s="874"/>
      <c r="C15" s="19" t="s">
        <v>181</v>
      </c>
      <c r="D15" s="14"/>
      <c r="E15" s="106"/>
      <c r="F15" s="877"/>
      <c r="G15" s="872"/>
      <c r="H15" s="2">
        <f t="shared" si="0"/>
        <v>0</v>
      </c>
      <c r="I15" s="443"/>
      <c r="J15" s="444"/>
      <c r="K15" s="447"/>
      <c r="L15" s="447"/>
      <c r="M15" s="446"/>
      <c r="N15" s="447"/>
      <c r="O15" s="447"/>
    </row>
    <row r="16" spans="1:15" ht="13.5" customHeight="1">
      <c r="A16" s="863"/>
      <c r="B16" s="874"/>
      <c r="C16" s="19" t="s">
        <v>182</v>
      </c>
      <c r="D16" s="14"/>
      <c r="E16" s="106"/>
      <c r="F16" s="877"/>
      <c r="G16" s="872"/>
      <c r="H16" s="2">
        <f t="shared" si="0"/>
        <v>0</v>
      </c>
      <c r="I16" s="443"/>
      <c r="J16" s="444"/>
      <c r="K16" s="447"/>
      <c r="L16" s="447"/>
      <c r="M16" s="446"/>
      <c r="N16" s="447"/>
      <c r="O16" s="447"/>
    </row>
    <row r="17" spans="1:15" ht="15.75" customHeight="1">
      <c r="A17" s="863"/>
      <c r="B17" s="116"/>
      <c r="C17" s="19" t="s">
        <v>270</v>
      </c>
      <c r="D17" s="14"/>
      <c r="E17" s="115"/>
      <c r="F17" s="877"/>
      <c r="G17" s="872"/>
      <c r="H17" s="2">
        <f t="shared" si="0"/>
        <v>0</v>
      </c>
      <c r="I17" s="443"/>
      <c r="J17" s="444"/>
      <c r="K17" s="447"/>
      <c r="L17" s="447"/>
      <c r="M17" s="446"/>
      <c r="N17" s="447"/>
      <c r="O17" s="447"/>
    </row>
    <row r="18" spans="1:15" ht="15.75" customHeight="1">
      <c r="A18" s="863"/>
      <c r="B18" s="774"/>
      <c r="C18" s="19" t="s">
        <v>1196</v>
      </c>
      <c r="D18" s="14"/>
      <c r="E18" s="773"/>
      <c r="F18" s="877"/>
      <c r="G18" s="872"/>
      <c r="H18" s="2"/>
      <c r="I18" s="443"/>
      <c r="J18" s="444"/>
      <c r="K18" s="447"/>
      <c r="L18" s="447"/>
      <c r="M18" s="446"/>
      <c r="N18" s="447"/>
      <c r="O18" s="447"/>
    </row>
    <row r="19" spans="1:15" ht="15.75" customHeight="1">
      <c r="A19" s="863"/>
      <c r="B19" s="18"/>
      <c r="C19" s="20" t="s">
        <v>239</v>
      </c>
      <c r="D19" s="14"/>
      <c r="E19" s="106"/>
      <c r="F19" s="877"/>
      <c r="G19" s="872"/>
      <c r="H19" s="2">
        <f t="shared" si="0"/>
        <v>0</v>
      </c>
      <c r="I19" s="443"/>
      <c r="J19" s="444"/>
      <c r="K19" s="447"/>
      <c r="L19" s="447"/>
      <c r="M19" s="446"/>
      <c r="N19" s="447"/>
      <c r="O19" s="447"/>
    </row>
    <row r="20" spans="1:15" ht="15.75" customHeight="1">
      <c r="A20" s="863"/>
      <c r="B20" s="394"/>
      <c r="C20" s="20" t="s">
        <v>831</v>
      </c>
      <c r="D20" s="14"/>
      <c r="E20" s="393"/>
      <c r="F20" s="877"/>
      <c r="G20" s="872"/>
      <c r="H20" s="2"/>
      <c r="I20" s="443"/>
      <c r="J20" s="444"/>
      <c r="K20" s="447"/>
      <c r="L20" s="447"/>
      <c r="M20" s="446"/>
      <c r="N20" s="447"/>
      <c r="O20" s="447"/>
    </row>
    <row r="21" spans="1:15" ht="13.5">
      <c r="A21" s="863" t="s">
        <v>183</v>
      </c>
      <c r="B21" s="873" t="s">
        <v>189</v>
      </c>
      <c r="C21" s="21" t="s">
        <v>240</v>
      </c>
      <c r="D21" s="11">
        <v>9</v>
      </c>
      <c r="E21" s="107"/>
      <c r="F21" s="873">
        <f>SUM(D21:E35)</f>
        <v>11</v>
      </c>
      <c r="G21" s="872"/>
      <c r="H21" s="2">
        <f t="shared" ref="H21:H35" si="1">SUM(D21:E21)</f>
        <v>9</v>
      </c>
      <c r="I21" s="443"/>
      <c r="J21" s="444"/>
      <c r="K21" s="447"/>
      <c r="L21" s="447"/>
      <c r="M21" s="446"/>
      <c r="N21" s="447"/>
      <c r="O21" s="447"/>
    </row>
    <row r="22" spans="1:15" ht="13.5">
      <c r="A22" s="863"/>
      <c r="B22" s="873"/>
      <c r="C22" s="21" t="s">
        <v>1228</v>
      </c>
      <c r="D22" s="11"/>
      <c r="E22" s="782"/>
      <c r="F22" s="873"/>
      <c r="G22" s="872"/>
      <c r="H22" s="2"/>
      <c r="I22" s="443"/>
      <c r="J22" s="444"/>
      <c r="K22" s="447"/>
      <c r="L22" s="447"/>
      <c r="M22" s="446"/>
      <c r="N22" s="447"/>
      <c r="O22" s="447"/>
    </row>
    <row r="23" spans="1:15" ht="13.5">
      <c r="A23" s="863"/>
      <c r="B23" s="873"/>
      <c r="C23" s="21" t="s">
        <v>830</v>
      </c>
      <c r="D23" s="11"/>
      <c r="E23" s="391"/>
      <c r="F23" s="873"/>
      <c r="G23" s="872"/>
      <c r="H23" s="2"/>
      <c r="I23" s="443"/>
      <c r="J23" s="444"/>
      <c r="K23" s="447"/>
      <c r="L23" s="447"/>
      <c r="M23" s="446"/>
      <c r="N23" s="447"/>
      <c r="O23" s="447"/>
    </row>
    <row r="24" spans="1:15" ht="13.5">
      <c r="A24" s="863"/>
      <c r="B24" s="873"/>
      <c r="C24" s="21" t="s">
        <v>184</v>
      </c>
      <c r="D24" s="67">
        <v>1</v>
      </c>
      <c r="E24" s="107"/>
      <c r="F24" s="873"/>
      <c r="G24" s="872"/>
      <c r="H24" s="2">
        <f>SUM(D24:E24)</f>
        <v>1</v>
      </c>
    </row>
    <row r="25" spans="1:15" ht="13.5">
      <c r="A25" s="863"/>
      <c r="B25" s="873"/>
      <c r="C25" s="21" t="s">
        <v>241</v>
      </c>
      <c r="D25" s="67"/>
      <c r="E25" s="107"/>
      <c r="F25" s="873"/>
      <c r="G25" s="872"/>
      <c r="H25" s="2">
        <f t="shared" si="1"/>
        <v>0</v>
      </c>
    </row>
    <row r="26" spans="1:15" ht="17.25" customHeight="1">
      <c r="A26" s="863"/>
      <c r="B26" s="873"/>
      <c r="C26" s="21" t="s">
        <v>300</v>
      </c>
      <c r="D26" s="67"/>
      <c r="E26" s="107"/>
      <c r="F26" s="873"/>
      <c r="G26" s="872"/>
      <c r="H26" s="2">
        <f t="shared" si="1"/>
        <v>0</v>
      </c>
    </row>
    <row r="27" spans="1:15" ht="17.25" customHeight="1">
      <c r="A27" s="863"/>
      <c r="B27" s="873"/>
      <c r="C27" s="21" t="s">
        <v>300</v>
      </c>
      <c r="D27" s="67"/>
      <c r="E27" s="122"/>
      <c r="F27" s="873"/>
      <c r="G27" s="872"/>
      <c r="H27" s="2">
        <f>SUM(D27:E27)</f>
        <v>0</v>
      </c>
    </row>
    <row r="28" spans="1:15" ht="13.5">
      <c r="A28" s="863"/>
      <c r="B28" s="873"/>
      <c r="C28" s="21" t="s">
        <v>185</v>
      </c>
      <c r="D28" s="67"/>
      <c r="E28" s="107"/>
      <c r="F28" s="873"/>
      <c r="G28" s="872"/>
      <c r="H28" s="2">
        <f t="shared" si="1"/>
        <v>0</v>
      </c>
    </row>
    <row r="29" spans="1:15" ht="13.5">
      <c r="A29" s="863"/>
      <c r="B29" s="873"/>
      <c r="C29" s="21" t="s">
        <v>186</v>
      </c>
      <c r="D29" s="67"/>
      <c r="E29" s="107"/>
      <c r="F29" s="873"/>
      <c r="G29" s="872"/>
      <c r="H29" s="2">
        <f t="shared" si="1"/>
        <v>0</v>
      </c>
    </row>
    <row r="30" spans="1:15" ht="13.5">
      <c r="A30" s="863"/>
      <c r="B30" s="873"/>
      <c r="C30" s="21" t="s">
        <v>187</v>
      </c>
      <c r="D30" s="67"/>
      <c r="E30" s="107"/>
      <c r="F30" s="873"/>
      <c r="G30" s="872"/>
      <c r="H30" s="2">
        <f t="shared" si="1"/>
        <v>0</v>
      </c>
    </row>
    <row r="31" spans="1:15" ht="13.5">
      <c r="A31" s="863"/>
      <c r="B31" s="873"/>
      <c r="C31" s="21" t="s">
        <v>1112</v>
      </c>
      <c r="D31" s="67"/>
      <c r="E31" s="688"/>
      <c r="F31" s="873"/>
      <c r="G31" s="872"/>
      <c r="H31" s="2"/>
    </row>
    <row r="32" spans="1:15" ht="13.5">
      <c r="A32" s="863"/>
      <c r="B32" s="873"/>
      <c r="C32" s="21" t="s">
        <v>749</v>
      </c>
      <c r="D32" s="67">
        <v>1</v>
      </c>
      <c r="E32" s="268"/>
      <c r="F32" s="873"/>
      <c r="G32" s="872"/>
      <c r="H32" s="2"/>
    </row>
    <row r="33" spans="1:8" ht="13.5">
      <c r="A33" s="863"/>
      <c r="B33" s="873"/>
      <c r="C33" s="21" t="s">
        <v>1183</v>
      </c>
      <c r="D33" s="67"/>
      <c r="E33" s="756"/>
      <c r="F33" s="873"/>
      <c r="G33" s="872"/>
      <c r="H33" s="2"/>
    </row>
    <row r="34" spans="1:8" ht="13.5">
      <c r="A34" s="863"/>
      <c r="B34" s="873"/>
      <c r="C34" s="13" t="s">
        <v>246</v>
      </c>
      <c r="D34" s="147"/>
      <c r="E34" s="107"/>
      <c r="F34" s="873"/>
      <c r="G34" s="872"/>
      <c r="H34" s="2">
        <f t="shared" si="1"/>
        <v>0</v>
      </c>
    </row>
    <row r="35" spans="1:8" ht="13.5">
      <c r="A35" s="863"/>
      <c r="B35" s="873"/>
      <c r="C35" s="13" t="s">
        <v>227</v>
      </c>
      <c r="D35" s="147"/>
      <c r="E35" s="107"/>
      <c r="F35" s="873"/>
      <c r="G35" s="872"/>
      <c r="H35" s="2">
        <f t="shared" si="1"/>
        <v>0</v>
      </c>
    </row>
    <row r="36" spans="1:8" ht="27" customHeight="1">
      <c r="A36" s="256"/>
      <c r="B36" s="22"/>
      <c r="C36" s="22"/>
      <c r="D36" s="127">
        <f>SUM(D4:D35)</f>
        <v>16</v>
      </c>
      <c r="E36" s="127">
        <f>SUM(E4:E35)</f>
        <v>0</v>
      </c>
      <c r="F36" s="86"/>
      <c r="G36" s="22"/>
      <c r="H36" s="15"/>
    </row>
    <row r="37" spans="1:8" ht="27" customHeight="1">
      <c r="A37" s="256"/>
      <c r="B37" s="22"/>
      <c r="C37" s="22"/>
      <c r="D37" s="127"/>
      <c r="E37" s="127"/>
      <c r="F37" s="86"/>
      <c r="G37" s="22"/>
      <c r="H37" s="15"/>
    </row>
    <row r="38" spans="1:8" ht="13.5">
      <c r="A38" s="863" t="s">
        <v>776</v>
      </c>
      <c r="B38" s="867" t="s">
        <v>188</v>
      </c>
      <c r="C38" s="29" t="s">
        <v>166</v>
      </c>
      <c r="D38" s="24"/>
      <c r="E38" s="108"/>
      <c r="F38" s="869">
        <f>SUM(D38:D49)</f>
        <v>0</v>
      </c>
      <c r="G38" s="865">
        <f>SUM(F38:F52)</f>
        <v>0</v>
      </c>
      <c r="H38" s="15"/>
    </row>
    <row r="39" spans="1:8" ht="13.5">
      <c r="A39" s="863"/>
      <c r="B39" s="867"/>
      <c r="C39" s="29" t="s">
        <v>262</v>
      </c>
      <c r="D39" s="496"/>
      <c r="E39" s="496"/>
      <c r="F39" s="869"/>
      <c r="G39" s="865"/>
      <c r="H39" s="15"/>
    </row>
    <row r="40" spans="1:8" ht="12.75" customHeight="1">
      <c r="A40" s="863"/>
      <c r="B40" s="867"/>
      <c r="C40" s="30" t="s">
        <v>201</v>
      </c>
      <c r="D40" s="24"/>
      <c r="E40" s="108"/>
      <c r="F40" s="869"/>
      <c r="G40" s="865"/>
      <c r="H40" s="15"/>
    </row>
    <row r="41" spans="1:8" ht="13.5">
      <c r="A41" s="863"/>
      <c r="B41" s="867"/>
      <c r="C41" s="30" t="s">
        <v>160</v>
      </c>
      <c r="D41" s="24"/>
      <c r="E41" s="108"/>
      <c r="F41" s="869"/>
      <c r="G41" s="865"/>
      <c r="H41" s="15"/>
    </row>
    <row r="42" spans="1:8" ht="13.5">
      <c r="A42" s="863"/>
      <c r="B42" s="867"/>
      <c r="C42" s="30" t="s">
        <v>200</v>
      </c>
      <c r="D42" s="24"/>
      <c r="E42" s="108"/>
      <c r="F42" s="869"/>
      <c r="G42" s="865"/>
      <c r="H42" s="15"/>
    </row>
    <row r="43" spans="1:8" ht="13.5">
      <c r="A43" s="863"/>
      <c r="B43" s="867"/>
      <c r="C43" s="25" t="s">
        <v>1280</v>
      </c>
      <c r="D43" s="24"/>
      <c r="E43" s="108"/>
      <c r="F43" s="869"/>
      <c r="G43" s="865"/>
      <c r="H43" s="15"/>
    </row>
    <row r="44" spans="1:8" ht="13.5">
      <c r="A44" s="863"/>
      <c r="B44" s="867"/>
      <c r="C44" s="25" t="s">
        <v>1279</v>
      </c>
      <c r="D44" s="673"/>
      <c r="E44" s="673"/>
      <c r="F44" s="869"/>
      <c r="G44" s="865"/>
      <c r="H44" s="15"/>
    </row>
    <row r="45" spans="1:8" ht="13.5">
      <c r="A45" s="863"/>
      <c r="B45" s="867"/>
      <c r="C45" s="25" t="s">
        <v>1188</v>
      </c>
      <c r="D45" s="24"/>
      <c r="E45" s="108"/>
      <c r="F45" s="869"/>
      <c r="G45" s="865"/>
      <c r="H45" s="15"/>
    </row>
    <row r="46" spans="1:8" ht="13.5">
      <c r="A46" s="863"/>
      <c r="B46" s="867"/>
      <c r="C46" s="25" t="s">
        <v>1287</v>
      </c>
      <c r="D46" s="123"/>
      <c r="E46" s="123"/>
      <c r="F46" s="869"/>
      <c r="G46" s="865"/>
      <c r="H46" s="15"/>
    </row>
    <row r="47" spans="1:8" ht="13.5">
      <c r="A47" s="863"/>
      <c r="B47" s="767"/>
      <c r="C47" s="25" t="s">
        <v>1189</v>
      </c>
      <c r="D47" s="766"/>
      <c r="E47" s="766"/>
      <c r="F47" s="869"/>
      <c r="G47" s="865"/>
      <c r="H47" s="15"/>
    </row>
    <row r="48" spans="1:8" ht="13.5">
      <c r="A48" s="863"/>
      <c r="B48" s="767"/>
      <c r="C48" s="25" t="s">
        <v>1190</v>
      </c>
      <c r="D48" s="766"/>
      <c r="E48" s="766"/>
      <c r="F48" s="869"/>
      <c r="G48" s="865"/>
      <c r="H48" s="15"/>
    </row>
    <row r="49" spans="1:8" ht="13.5">
      <c r="A49" s="863"/>
      <c r="B49" s="767"/>
      <c r="C49" s="25" t="s">
        <v>1191</v>
      </c>
      <c r="D49" s="766"/>
      <c r="E49" s="766"/>
      <c r="F49" s="869"/>
      <c r="G49" s="865"/>
      <c r="H49" s="15"/>
    </row>
    <row r="50" spans="1:8" ht="13.5">
      <c r="A50" s="863"/>
      <c r="B50" s="868" t="s">
        <v>189</v>
      </c>
      <c r="C50" s="26" t="s">
        <v>199</v>
      </c>
      <c r="D50" s="27"/>
      <c r="E50" s="109"/>
      <c r="F50" s="864">
        <f>SUM(D50:D53)</f>
        <v>0</v>
      </c>
      <c r="G50" s="865"/>
      <c r="H50" s="15"/>
    </row>
    <row r="51" spans="1:8" ht="13.5">
      <c r="A51" s="863"/>
      <c r="B51" s="868"/>
      <c r="C51" s="28" t="s">
        <v>1035</v>
      </c>
      <c r="D51" s="27"/>
      <c r="E51" s="109"/>
      <c r="F51" s="864"/>
      <c r="G51" s="865"/>
      <c r="H51" s="15"/>
    </row>
    <row r="52" spans="1:8" ht="13.5">
      <c r="A52" s="863"/>
      <c r="B52" s="17"/>
      <c r="C52" s="28" t="s">
        <v>219</v>
      </c>
      <c r="D52" s="16"/>
      <c r="E52" s="16"/>
      <c r="F52" s="864"/>
      <c r="G52" s="865"/>
      <c r="H52" s="15"/>
    </row>
    <row r="53" spans="1:8">
      <c r="A53" s="256"/>
      <c r="B53" s="22"/>
      <c r="C53" s="22"/>
      <c r="D53" s="23"/>
      <c r="E53" s="23"/>
      <c r="F53" s="22"/>
      <c r="G53" s="22"/>
      <c r="H53" s="15"/>
    </row>
    <row r="54" spans="1:8">
      <c r="A54" s="871" t="s">
        <v>135</v>
      </c>
      <c r="B54" s="866" t="s">
        <v>188</v>
      </c>
      <c r="C54" s="87" t="s">
        <v>202</v>
      </c>
      <c r="D54" s="88"/>
      <c r="E54" s="110"/>
      <c r="F54" s="90"/>
      <c r="G54" s="865">
        <f>SUM(D54:D55)</f>
        <v>0</v>
      </c>
      <c r="H54" s="15"/>
    </row>
    <row r="55" spans="1:8">
      <c r="A55" s="871"/>
      <c r="B55" s="866"/>
      <c r="C55" s="87" t="s">
        <v>203</v>
      </c>
      <c r="D55" s="88"/>
      <c r="E55" s="110"/>
      <c r="F55" s="90"/>
      <c r="G55" s="865"/>
      <c r="H55" s="15"/>
    </row>
    <row r="56" spans="1:8">
      <c r="A56" s="256"/>
      <c r="B56" s="22"/>
      <c r="C56" s="22"/>
      <c r="D56" s="23"/>
      <c r="E56" s="23"/>
      <c r="F56" s="22"/>
      <c r="G56" s="22"/>
      <c r="H56" s="15"/>
    </row>
    <row r="57" spans="1:8" ht="13.5" hidden="1" customHeight="1">
      <c r="A57" s="871" t="s">
        <v>92</v>
      </c>
      <c r="B57" s="866" t="s">
        <v>188</v>
      </c>
      <c r="C57" s="91" t="s">
        <v>771</v>
      </c>
      <c r="D57" s="92"/>
      <c r="E57" s="110"/>
      <c r="F57" s="93"/>
      <c r="G57" s="865">
        <f>SUM(D57:D67)</f>
        <v>0</v>
      </c>
      <c r="H57" s="15"/>
    </row>
    <row r="58" spans="1:8" ht="13.5" hidden="1" customHeight="1">
      <c r="A58" s="871"/>
      <c r="B58" s="866"/>
      <c r="C58" s="91" t="s">
        <v>190</v>
      </c>
      <c r="D58" s="92"/>
      <c r="E58" s="110"/>
      <c r="F58" s="93"/>
      <c r="G58" s="865"/>
      <c r="H58" s="15"/>
    </row>
    <row r="59" spans="1:8" ht="13.5" hidden="1" customHeight="1">
      <c r="A59" s="871"/>
      <c r="B59" s="866"/>
      <c r="C59" s="91" t="s">
        <v>191</v>
      </c>
      <c r="D59" s="92"/>
      <c r="E59" s="110"/>
      <c r="F59" s="93"/>
      <c r="G59" s="865"/>
      <c r="H59" s="15"/>
    </row>
    <row r="60" spans="1:8" ht="13.5" hidden="1" customHeight="1">
      <c r="A60" s="871"/>
      <c r="B60" s="866"/>
      <c r="C60" s="91" t="s">
        <v>770</v>
      </c>
      <c r="D60" s="92"/>
      <c r="E60" s="110"/>
      <c r="F60" s="93"/>
      <c r="G60" s="865"/>
      <c r="H60" s="15"/>
    </row>
    <row r="61" spans="1:8" ht="13.5" hidden="1" customHeight="1">
      <c r="A61" s="871"/>
      <c r="B61" s="866"/>
      <c r="C61" s="91" t="s">
        <v>767</v>
      </c>
      <c r="D61" s="92"/>
      <c r="E61" s="110"/>
      <c r="F61" s="93"/>
      <c r="G61" s="865"/>
      <c r="H61" s="15"/>
    </row>
    <row r="62" spans="1:8" ht="13.5" hidden="1" customHeight="1">
      <c r="A62" s="871"/>
      <c r="B62" s="866"/>
      <c r="C62" s="91" t="s">
        <v>766</v>
      </c>
      <c r="D62" s="92"/>
      <c r="E62" s="110"/>
      <c r="F62" s="93"/>
      <c r="G62" s="865"/>
      <c r="H62" s="15"/>
    </row>
    <row r="63" spans="1:8" ht="13.5" hidden="1" customHeight="1">
      <c r="A63" s="871"/>
      <c r="B63" s="866"/>
      <c r="C63" s="91" t="s">
        <v>192</v>
      </c>
      <c r="D63" s="92"/>
      <c r="E63" s="110"/>
      <c r="F63" s="93"/>
      <c r="G63" s="865"/>
      <c r="H63" s="15"/>
    </row>
    <row r="64" spans="1:8" ht="13.5" hidden="1" customHeight="1">
      <c r="A64" s="871"/>
      <c r="B64" s="866"/>
      <c r="C64" s="91" t="s">
        <v>193</v>
      </c>
      <c r="D64" s="92"/>
      <c r="E64" s="110"/>
      <c r="F64" s="93"/>
      <c r="G64" s="865"/>
      <c r="H64" s="15"/>
    </row>
    <row r="65" spans="1:8" ht="13.5" hidden="1" customHeight="1">
      <c r="A65" s="871"/>
      <c r="B65" s="866"/>
      <c r="C65" s="91" t="s">
        <v>194</v>
      </c>
      <c r="D65" s="92"/>
      <c r="E65" s="110"/>
      <c r="F65" s="93"/>
      <c r="G65" s="865"/>
      <c r="H65" s="15"/>
    </row>
    <row r="66" spans="1:8" ht="13.5" hidden="1" customHeight="1">
      <c r="A66" s="761"/>
      <c r="B66" s="762"/>
      <c r="C66" s="91" t="s">
        <v>772</v>
      </c>
      <c r="D66" s="92"/>
      <c r="E66" s="110"/>
      <c r="F66" s="93"/>
      <c r="G66" s="865"/>
      <c r="H66" s="15"/>
    </row>
    <row r="67" spans="1:8" ht="13.5" hidden="1" customHeight="1">
      <c r="A67" s="356"/>
      <c r="B67" s="357"/>
      <c r="C67" s="91" t="s">
        <v>1186</v>
      </c>
      <c r="D67" s="92"/>
      <c r="E67" s="110"/>
      <c r="F67" s="93"/>
      <c r="G67" s="865"/>
      <c r="H67" s="15"/>
    </row>
    <row r="68" spans="1:8" hidden="1">
      <c r="A68" s="257"/>
      <c r="B68" s="12"/>
      <c r="C68" s="4"/>
      <c r="D68" s="15"/>
      <c r="E68" s="2"/>
      <c r="F68" s="2"/>
      <c r="G68" s="15"/>
      <c r="H68" s="15"/>
    </row>
    <row r="69" spans="1:8" ht="13.5" hidden="1">
      <c r="A69" s="871" t="s">
        <v>134</v>
      </c>
      <c r="B69" s="866" t="s">
        <v>188</v>
      </c>
      <c r="C69" s="91" t="s">
        <v>196</v>
      </c>
      <c r="D69" s="92"/>
      <c r="E69" s="110"/>
      <c r="F69" s="89"/>
      <c r="G69" s="865">
        <f>SUM(D69:D73)</f>
        <v>0</v>
      </c>
    </row>
    <row r="70" spans="1:8" ht="13.5" hidden="1">
      <c r="A70" s="871"/>
      <c r="B70" s="866"/>
      <c r="C70" s="91" t="s">
        <v>197</v>
      </c>
      <c r="D70" s="92"/>
      <c r="E70" s="110"/>
      <c r="F70" s="89"/>
      <c r="G70" s="865"/>
    </row>
    <row r="71" spans="1:8" ht="13.5" hidden="1">
      <c r="A71" s="871"/>
      <c r="B71" s="866"/>
      <c r="C71" s="91" t="s">
        <v>838</v>
      </c>
      <c r="D71" s="92"/>
      <c r="E71" s="110"/>
      <c r="F71" s="89"/>
      <c r="G71" s="865"/>
    </row>
    <row r="72" spans="1:8" ht="13.5" hidden="1">
      <c r="A72" s="871"/>
      <c r="B72" s="866"/>
      <c r="C72" s="91" t="s">
        <v>198</v>
      </c>
      <c r="D72" s="92"/>
      <c r="E72" s="110"/>
      <c r="F72" s="89"/>
      <c r="G72" s="865"/>
    </row>
    <row r="73" spans="1:8" ht="13.5" hidden="1">
      <c r="A73" s="871"/>
      <c r="B73" s="866"/>
      <c r="C73" s="91" t="s">
        <v>764</v>
      </c>
      <c r="D73" s="92"/>
      <c r="E73" s="110"/>
      <c r="F73" s="89"/>
      <c r="G73" s="865"/>
    </row>
    <row r="74" spans="1:8" hidden="1"/>
    <row r="76" spans="1:8" s="442" customFormat="1">
      <c r="A76" s="448"/>
      <c r="E76" s="449"/>
    </row>
    <row r="77" spans="1:8" s="442" customFormat="1">
      <c r="A77" s="448"/>
      <c r="E77" s="449"/>
      <c r="F77" s="450"/>
    </row>
    <row r="78" spans="1:8" s="442" customFormat="1">
      <c r="A78" s="448"/>
      <c r="E78" s="449"/>
      <c r="F78" s="450"/>
    </row>
    <row r="79" spans="1:8" s="442" customFormat="1">
      <c r="A79" s="448"/>
      <c r="E79" s="449"/>
    </row>
    <row r="80" spans="1:8" s="442" customFormat="1">
      <c r="A80" s="448"/>
      <c r="E80" s="449"/>
    </row>
    <row r="81" spans="1:5" s="442" customFormat="1">
      <c r="A81" s="448"/>
      <c r="E81" s="449"/>
    </row>
    <row r="82" spans="1:5" s="442" customFormat="1">
      <c r="A82" s="448"/>
      <c r="E82" s="449"/>
    </row>
    <row r="83" spans="1:5" s="442" customFormat="1">
      <c r="A83" s="448"/>
      <c r="C83" s="485"/>
      <c r="E83" s="449"/>
    </row>
    <row r="84" spans="1:5" s="442" customFormat="1">
      <c r="A84" s="448"/>
      <c r="E84" s="449"/>
    </row>
    <row r="85" spans="1:5" s="442" customFormat="1">
      <c r="A85" s="448"/>
      <c r="E85" s="449"/>
    </row>
    <row r="86" spans="1:5" s="442" customFormat="1">
      <c r="A86" s="448"/>
      <c r="E86" s="449"/>
    </row>
    <row r="87" spans="1:5" s="442" customFormat="1">
      <c r="A87" s="448"/>
      <c r="E87" s="449"/>
    </row>
    <row r="88" spans="1:5" s="442" customFormat="1">
      <c r="A88" s="448"/>
      <c r="E88" s="449"/>
    </row>
    <row r="89" spans="1:5" s="442" customFormat="1">
      <c r="A89" s="448"/>
      <c r="E89" s="449"/>
    </row>
    <row r="90" spans="1:5" s="442" customFormat="1">
      <c r="A90" s="448"/>
      <c r="E90" s="449"/>
    </row>
    <row r="91" spans="1:5" s="442" customFormat="1">
      <c r="A91" s="448"/>
      <c r="E91" s="449"/>
    </row>
    <row r="92" spans="1:5" s="442" customFormat="1">
      <c r="A92" s="448"/>
      <c r="E92" s="449"/>
    </row>
    <row r="93" spans="1:5" s="442" customFormat="1">
      <c r="A93" s="448"/>
      <c r="E93" s="449"/>
    </row>
    <row r="94" spans="1:5" s="442" customFormat="1">
      <c r="A94" s="448"/>
      <c r="E94" s="449"/>
    </row>
    <row r="95" spans="1:5" s="442" customFormat="1">
      <c r="A95" s="448"/>
      <c r="E95" s="449"/>
    </row>
    <row r="96" spans="1:5" s="442" customFormat="1">
      <c r="A96" s="448"/>
      <c r="E96" s="449"/>
    </row>
    <row r="97" spans="1:5" s="442" customFormat="1">
      <c r="A97" s="448"/>
      <c r="E97" s="449"/>
    </row>
    <row r="98" spans="1:5" s="442" customFormat="1">
      <c r="A98" s="448"/>
      <c r="E98" s="449"/>
    </row>
    <row r="99" spans="1:5" s="442" customFormat="1">
      <c r="A99" s="448"/>
      <c r="E99" s="449"/>
    </row>
    <row r="100" spans="1:5" s="442" customFormat="1">
      <c r="A100" s="448"/>
      <c r="E100" s="449"/>
    </row>
    <row r="101" spans="1:5" s="442" customFormat="1">
      <c r="A101" s="448"/>
      <c r="E101" s="449"/>
    </row>
    <row r="102" spans="1:5" s="442" customFormat="1">
      <c r="A102" s="448"/>
      <c r="E102" s="449"/>
    </row>
    <row r="103" spans="1:5" s="442" customFormat="1">
      <c r="A103" s="448"/>
      <c r="E103" s="449"/>
    </row>
    <row r="104" spans="1:5" s="442" customFormat="1">
      <c r="A104" s="448"/>
      <c r="E104" s="449"/>
    </row>
    <row r="105" spans="1:5" s="442" customFormat="1">
      <c r="A105" s="448"/>
      <c r="E105" s="449"/>
    </row>
    <row r="106" spans="1:5" s="442" customFormat="1">
      <c r="A106" s="448"/>
      <c r="E106" s="449"/>
    </row>
    <row r="107" spans="1:5" s="442" customFormat="1">
      <c r="A107" s="448"/>
      <c r="E107" s="449"/>
    </row>
    <row r="108" spans="1:5" s="442" customFormat="1">
      <c r="A108" s="448"/>
      <c r="E108" s="449"/>
    </row>
    <row r="109" spans="1:5" s="442" customFormat="1">
      <c r="A109" s="448"/>
      <c r="E109" s="449"/>
    </row>
    <row r="110" spans="1:5" s="442" customFormat="1">
      <c r="A110" s="448"/>
      <c r="E110" s="449"/>
    </row>
    <row r="111" spans="1:5" s="442" customFormat="1">
      <c r="A111" s="448"/>
      <c r="E111" s="449"/>
    </row>
    <row r="112" spans="1:5" s="442" customFormat="1">
      <c r="A112" s="448"/>
      <c r="E112" s="449"/>
    </row>
    <row r="113" spans="1:5" s="442" customFormat="1">
      <c r="A113" s="448"/>
      <c r="E113" s="449"/>
    </row>
    <row r="114" spans="1:5" s="442" customFormat="1">
      <c r="A114" s="448"/>
      <c r="E114" s="449"/>
    </row>
    <row r="115" spans="1:5" s="442" customFormat="1">
      <c r="A115" s="448"/>
      <c r="E115" s="449"/>
    </row>
    <row r="116" spans="1:5" s="442" customFormat="1">
      <c r="A116" s="448"/>
      <c r="E116" s="449"/>
    </row>
    <row r="117" spans="1:5" s="442" customFormat="1">
      <c r="A117" s="448"/>
      <c r="E117" s="449"/>
    </row>
    <row r="118" spans="1:5" s="442" customFormat="1">
      <c r="A118" s="448"/>
      <c r="E118" s="449"/>
    </row>
    <row r="119" spans="1:5" s="442" customFormat="1">
      <c r="A119" s="448"/>
      <c r="E119" s="449"/>
    </row>
    <row r="120" spans="1:5" s="442" customFormat="1">
      <c r="A120" s="448"/>
      <c r="E120" s="449"/>
    </row>
    <row r="121" spans="1:5" s="442" customFormat="1">
      <c r="A121" s="448"/>
      <c r="E121" s="449"/>
    </row>
    <row r="122" spans="1:5" s="442" customFormat="1">
      <c r="A122" s="448"/>
      <c r="E122" s="449"/>
    </row>
    <row r="123" spans="1:5" s="442" customFormat="1">
      <c r="A123" s="448"/>
      <c r="E123" s="449"/>
    </row>
    <row r="124" spans="1:5" s="442" customFormat="1">
      <c r="A124" s="448"/>
      <c r="E124" s="449"/>
    </row>
    <row r="125" spans="1:5" s="442" customFormat="1">
      <c r="A125" s="448"/>
      <c r="E125" s="449"/>
    </row>
    <row r="126" spans="1:5" s="442" customFormat="1">
      <c r="A126" s="448"/>
      <c r="E126" s="449"/>
    </row>
    <row r="127" spans="1:5" s="442" customFormat="1">
      <c r="A127" s="448"/>
      <c r="E127" s="449"/>
    </row>
    <row r="128" spans="1:5" s="442" customFormat="1">
      <c r="A128" s="448"/>
      <c r="E128" s="449"/>
    </row>
    <row r="129" spans="1:5" s="442" customFormat="1">
      <c r="A129" s="448"/>
      <c r="E129" s="449"/>
    </row>
    <row r="130" spans="1:5" s="442" customFormat="1">
      <c r="A130" s="448"/>
      <c r="E130" s="449"/>
    </row>
    <row r="131" spans="1:5" s="442" customFormat="1">
      <c r="A131" s="448"/>
      <c r="E131" s="449"/>
    </row>
    <row r="132" spans="1:5" s="442" customFormat="1">
      <c r="A132" s="448"/>
      <c r="E132" s="449"/>
    </row>
    <row r="133" spans="1:5" s="442" customFormat="1">
      <c r="A133" s="448"/>
      <c r="E133" s="449"/>
    </row>
    <row r="134" spans="1:5" s="442" customFormat="1">
      <c r="A134" s="448"/>
      <c r="E134" s="449"/>
    </row>
    <row r="135" spans="1:5" s="442" customFormat="1">
      <c r="A135" s="448"/>
      <c r="E135" s="449"/>
    </row>
    <row r="136" spans="1:5" s="442" customFormat="1">
      <c r="A136" s="448"/>
      <c r="E136" s="449"/>
    </row>
    <row r="137" spans="1:5" s="442" customFormat="1">
      <c r="A137" s="448"/>
      <c r="E137" s="449"/>
    </row>
    <row r="138" spans="1:5" s="442" customFormat="1">
      <c r="A138" s="448"/>
      <c r="E138" s="449"/>
    </row>
    <row r="139" spans="1:5" s="442" customFormat="1">
      <c r="A139" s="448"/>
      <c r="E139" s="449"/>
    </row>
    <row r="140" spans="1:5" s="442" customFormat="1">
      <c r="A140" s="448"/>
      <c r="E140" s="449"/>
    </row>
    <row r="141" spans="1:5" s="442" customFormat="1">
      <c r="A141" s="448"/>
      <c r="E141" s="449"/>
    </row>
    <row r="142" spans="1:5" s="442" customFormat="1">
      <c r="A142" s="448"/>
      <c r="E142" s="449"/>
    </row>
    <row r="143" spans="1:5" s="442" customFormat="1">
      <c r="A143" s="448"/>
      <c r="E143" s="449"/>
    </row>
    <row r="144" spans="1:5" s="442" customFormat="1">
      <c r="A144" s="448"/>
      <c r="E144" s="449"/>
    </row>
    <row r="145" spans="1:5" s="442" customFormat="1">
      <c r="A145" s="448"/>
      <c r="E145" s="449"/>
    </row>
    <row r="146" spans="1:5" s="442" customFormat="1">
      <c r="A146" s="448"/>
      <c r="E146" s="449"/>
    </row>
    <row r="147" spans="1:5" s="442" customFormat="1">
      <c r="A147" s="448"/>
      <c r="E147" s="449"/>
    </row>
    <row r="148" spans="1:5" s="442" customFormat="1">
      <c r="A148" s="448"/>
      <c r="E148" s="449"/>
    </row>
    <row r="149" spans="1:5" s="442" customFormat="1">
      <c r="A149" s="448"/>
      <c r="E149" s="449"/>
    </row>
    <row r="150" spans="1:5" s="442" customFormat="1">
      <c r="A150" s="448"/>
      <c r="E150" s="449"/>
    </row>
    <row r="151" spans="1:5" s="442" customFormat="1">
      <c r="A151" s="448"/>
      <c r="E151" s="449"/>
    </row>
    <row r="152" spans="1:5" s="442" customFormat="1">
      <c r="A152" s="448"/>
      <c r="E152" s="449"/>
    </row>
    <row r="153" spans="1:5" s="442" customFormat="1">
      <c r="A153" s="448"/>
      <c r="E153" s="449"/>
    </row>
    <row r="154" spans="1:5" s="442" customFormat="1">
      <c r="A154" s="448"/>
      <c r="E154" s="449"/>
    </row>
    <row r="155" spans="1:5" s="442" customFormat="1">
      <c r="A155" s="448"/>
      <c r="E155" s="449"/>
    </row>
    <row r="156" spans="1:5" s="442" customFormat="1">
      <c r="A156" s="448"/>
      <c r="E156" s="449"/>
    </row>
    <row r="157" spans="1:5" s="442" customFormat="1">
      <c r="A157" s="448"/>
      <c r="E157" s="449"/>
    </row>
    <row r="158" spans="1:5" s="442" customFormat="1">
      <c r="A158" s="448"/>
      <c r="E158" s="449"/>
    </row>
    <row r="159" spans="1:5" s="442" customFormat="1">
      <c r="A159" s="448"/>
      <c r="E159" s="449"/>
    </row>
    <row r="160" spans="1:5" s="442" customFormat="1">
      <c r="A160" s="448"/>
      <c r="E160" s="449"/>
    </row>
    <row r="161" spans="1:5" s="442" customFormat="1">
      <c r="A161" s="448"/>
      <c r="E161" s="449"/>
    </row>
    <row r="162" spans="1:5" s="442" customFormat="1">
      <c r="A162" s="448"/>
      <c r="E162" s="449"/>
    </row>
    <row r="163" spans="1:5" s="442" customFormat="1">
      <c r="A163" s="448"/>
      <c r="E163" s="449"/>
    </row>
    <row r="164" spans="1:5" s="442" customFormat="1">
      <c r="A164" s="448"/>
      <c r="E164" s="449"/>
    </row>
    <row r="165" spans="1:5" s="442" customFormat="1">
      <c r="A165" s="448"/>
      <c r="E165" s="449"/>
    </row>
    <row r="166" spans="1:5" s="442" customFormat="1">
      <c r="A166" s="448"/>
      <c r="E166" s="449"/>
    </row>
    <row r="167" spans="1:5" s="442" customFormat="1">
      <c r="A167" s="448"/>
      <c r="E167" s="449"/>
    </row>
    <row r="168" spans="1:5" s="442" customFormat="1">
      <c r="A168" s="448"/>
      <c r="E168" s="449"/>
    </row>
    <row r="169" spans="1:5" s="442" customFormat="1">
      <c r="A169" s="448"/>
      <c r="E169" s="449"/>
    </row>
    <row r="170" spans="1:5" s="442" customFormat="1">
      <c r="A170" s="448"/>
      <c r="E170" s="449"/>
    </row>
    <row r="171" spans="1:5" s="442" customFormat="1">
      <c r="A171" s="448"/>
      <c r="E171" s="449"/>
    </row>
    <row r="172" spans="1:5" s="442" customFormat="1">
      <c r="A172" s="448"/>
      <c r="E172" s="449"/>
    </row>
    <row r="173" spans="1:5" s="442" customFormat="1">
      <c r="A173" s="448"/>
      <c r="E173" s="449"/>
    </row>
    <row r="174" spans="1:5" s="442" customFormat="1">
      <c r="A174" s="448"/>
      <c r="E174" s="449"/>
    </row>
    <row r="175" spans="1:5" s="442" customFormat="1">
      <c r="A175" s="448"/>
      <c r="E175" s="449"/>
    </row>
    <row r="176" spans="1:5" s="442" customFormat="1">
      <c r="A176" s="448"/>
      <c r="E176" s="449"/>
    </row>
    <row r="177" spans="1:5" s="442" customFormat="1">
      <c r="A177" s="448"/>
      <c r="E177" s="449"/>
    </row>
    <row r="178" spans="1:5" s="442" customFormat="1">
      <c r="A178" s="448"/>
      <c r="E178" s="449"/>
    </row>
    <row r="179" spans="1:5" s="442" customFormat="1">
      <c r="A179" s="448"/>
      <c r="E179" s="449"/>
    </row>
    <row r="180" spans="1:5" s="442" customFormat="1">
      <c r="A180" s="448"/>
      <c r="E180" s="449"/>
    </row>
    <row r="181" spans="1:5" s="442" customFormat="1">
      <c r="A181" s="448"/>
      <c r="E181" s="449"/>
    </row>
    <row r="182" spans="1:5" s="442" customFormat="1">
      <c r="A182" s="448"/>
      <c r="E182" s="449"/>
    </row>
    <row r="183" spans="1:5" s="442" customFormat="1">
      <c r="A183" s="448"/>
      <c r="E183" s="449"/>
    </row>
    <row r="184" spans="1:5" s="442" customFormat="1">
      <c r="A184" s="448"/>
      <c r="E184" s="449"/>
    </row>
    <row r="185" spans="1:5" s="442" customFormat="1">
      <c r="A185" s="448"/>
      <c r="E185" s="449"/>
    </row>
    <row r="186" spans="1:5" s="442" customFormat="1">
      <c r="A186" s="448"/>
      <c r="E186" s="449"/>
    </row>
    <row r="187" spans="1:5" s="442" customFormat="1">
      <c r="A187" s="448"/>
      <c r="E187" s="449"/>
    </row>
    <row r="188" spans="1:5" s="442" customFormat="1">
      <c r="A188" s="448"/>
      <c r="E188" s="449"/>
    </row>
    <row r="189" spans="1:5" s="442" customFormat="1">
      <c r="A189" s="448"/>
      <c r="E189" s="449"/>
    </row>
    <row r="190" spans="1:5" s="442" customFormat="1">
      <c r="A190" s="448"/>
      <c r="E190" s="449"/>
    </row>
    <row r="191" spans="1:5" s="442" customFormat="1">
      <c r="A191" s="448"/>
      <c r="E191" s="449"/>
    </row>
    <row r="192" spans="1:5" s="442" customFormat="1">
      <c r="A192" s="448"/>
      <c r="E192" s="449"/>
    </row>
    <row r="193" spans="1:5" s="442" customFormat="1">
      <c r="A193" s="448"/>
      <c r="E193" s="449"/>
    </row>
    <row r="194" spans="1:5" s="442" customFormat="1">
      <c r="A194" s="448"/>
      <c r="E194" s="449"/>
    </row>
    <row r="195" spans="1:5" s="442" customFormat="1">
      <c r="A195" s="448"/>
      <c r="E195" s="449"/>
    </row>
    <row r="196" spans="1:5" s="442" customFormat="1">
      <c r="A196" s="448"/>
      <c r="E196" s="449"/>
    </row>
    <row r="197" spans="1:5" s="442" customFormat="1">
      <c r="A197" s="448"/>
      <c r="E197" s="449"/>
    </row>
    <row r="198" spans="1:5" s="442" customFormat="1">
      <c r="A198" s="448"/>
      <c r="E198" s="449"/>
    </row>
    <row r="199" spans="1:5" s="442" customFormat="1">
      <c r="A199" s="448"/>
      <c r="E199" s="449"/>
    </row>
    <row r="200" spans="1:5" s="442" customFormat="1">
      <c r="A200" s="448"/>
      <c r="E200" s="449"/>
    </row>
    <row r="201" spans="1:5" s="442" customFormat="1">
      <c r="A201" s="448"/>
      <c r="E201" s="449"/>
    </row>
    <row r="202" spans="1:5" s="442" customFormat="1">
      <c r="A202" s="448"/>
      <c r="E202" s="449"/>
    </row>
    <row r="203" spans="1:5" s="442" customFormat="1">
      <c r="A203" s="448"/>
      <c r="E203" s="449"/>
    </row>
    <row r="204" spans="1:5" s="442" customFormat="1">
      <c r="A204" s="448"/>
      <c r="E204" s="449"/>
    </row>
    <row r="205" spans="1:5" s="442" customFormat="1">
      <c r="A205" s="448"/>
      <c r="E205" s="449"/>
    </row>
    <row r="206" spans="1:5" s="442" customFormat="1">
      <c r="A206" s="448"/>
      <c r="E206" s="449"/>
    </row>
    <row r="207" spans="1:5" s="442" customFormat="1">
      <c r="A207" s="448"/>
      <c r="E207" s="449"/>
    </row>
    <row r="208" spans="1:5" s="442" customFormat="1">
      <c r="A208" s="448"/>
      <c r="E208" s="449"/>
    </row>
    <row r="209" spans="1:5" s="442" customFormat="1">
      <c r="A209" s="448"/>
      <c r="E209" s="449"/>
    </row>
    <row r="210" spans="1:5" s="442" customFormat="1">
      <c r="A210" s="448"/>
      <c r="E210" s="449"/>
    </row>
    <row r="211" spans="1:5" s="442" customFormat="1">
      <c r="A211" s="448"/>
      <c r="E211" s="449"/>
    </row>
    <row r="212" spans="1:5" s="442" customFormat="1">
      <c r="A212" s="448"/>
      <c r="E212" s="449"/>
    </row>
    <row r="213" spans="1:5" s="442" customFormat="1">
      <c r="A213" s="448"/>
      <c r="E213" s="449"/>
    </row>
    <row r="214" spans="1:5" s="442" customFormat="1">
      <c r="A214" s="448"/>
      <c r="E214" s="449"/>
    </row>
    <row r="215" spans="1:5" s="442" customFormat="1">
      <c r="A215" s="448"/>
      <c r="E215" s="449"/>
    </row>
    <row r="216" spans="1:5" s="442" customFormat="1">
      <c r="A216" s="448"/>
      <c r="E216" s="449"/>
    </row>
    <row r="217" spans="1:5" s="442" customFormat="1">
      <c r="A217" s="448"/>
      <c r="E217" s="449"/>
    </row>
    <row r="218" spans="1:5" s="442" customFormat="1">
      <c r="A218" s="448"/>
      <c r="E218" s="449"/>
    </row>
    <row r="219" spans="1:5" s="442" customFormat="1">
      <c r="A219" s="448"/>
      <c r="E219" s="449"/>
    </row>
    <row r="220" spans="1:5" s="442" customFormat="1">
      <c r="A220" s="448"/>
      <c r="E220" s="449"/>
    </row>
    <row r="221" spans="1:5" s="442" customFormat="1">
      <c r="A221" s="448"/>
      <c r="E221" s="449"/>
    </row>
    <row r="222" spans="1:5" s="442" customFormat="1">
      <c r="A222" s="448"/>
      <c r="E222" s="449"/>
    </row>
    <row r="223" spans="1:5" s="442" customFormat="1">
      <c r="A223" s="448"/>
      <c r="E223" s="449"/>
    </row>
    <row r="224" spans="1:5" s="442" customFormat="1">
      <c r="A224" s="448"/>
      <c r="E224" s="449"/>
    </row>
    <row r="225" spans="1:5" s="442" customFormat="1">
      <c r="A225" s="448"/>
      <c r="E225" s="449"/>
    </row>
    <row r="226" spans="1:5" s="442" customFormat="1">
      <c r="A226" s="448"/>
      <c r="E226" s="449"/>
    </row>
    <row r="227" spans="1:5" s="442" customFormat="1">
      <c r="A227" s="448"/>
      <c r="E227" s="449"/>
    </row>
    <row r="228" spans="1:5" s="442" customFormat="1">
      <c r="A228" s="448"/>
      <c r="E228" s="449"/>
    </row>
    <row r="229" spans="1:5" s="442" customFormat="1">
      <c r="A229" s="448"/>
      <c r="E229" s="449"/>
    </row>
    <row r="230" spans="1:5" s="442" customFormat="1">
      <c r="A230" s="448"/>
      <c r="E230" s="449"/>
    </row>
    <row r="231" spans="1:5" s="442" customFormat="1">
      <c r="A231" s="448"/>
      <c r="E231" s="449"/>
    </row>
    <row r="232" spans="1:5" s="442" customFormat="1">
      <c r="A232" s="448"/>
      <c r="E232" s="449"/>
    </row>
    <row r="233" spans="1:5" s="442" customFormat="1">
      <c r="A233" s="448"/>
      <c r="E233" s="449"/>
    </row>
    <row r="234" spans="1:5" s="442" customFormat="1">
      <c r="A234" s="448"/>
      <c r="E234" s="449"/>
    </row>
    <row r="235" spans="1:5" s="442" customFormat="1">
      <c r="A235" s="448"/>
      <c r="E235" s="449"/>
    </row>
    <row r="236" spans="1:5" s="442" customFormat="1">
      <c r="A236" s="448"/>
      <c r="E236" s="449"/>
    </row>
    <row r="237" spans="1:5" s="442" customFormat="1">
      <c r="A237" s="448"/>
      <c r="E237" s="449"/>
    </row>
    <row r="238" spans="1:5" s="442" customFormat="1">
      <c r="A238" s="448"/>
      <c r="E238" s="449"/>
    </row>
    <row r="239" spans="1:5" s="442" customFormat="1">
      <c r="A239" s="448"/>
      <c r="E239" s="449"/>
    </row>
    <row r="240" spans="1:5" s="442" customFormat="1">
      <c r="A240" s="448"/>
      <c r="E240" s="449"/>
    </row>
    <row r="241" spans="1:5" s="442" customFormat="1">
      <c r="A241" s="448"/>
      <c r="E241" s="449"/>
    </row>
    <row r="242" spans="1:5" s="442" customFormat="1">
      <c r="A242" s="448"/>
      <c r="E242" s="449"/>
    </row>
    <row r="243" spans="1:5" s="442" customFormat="1">
      <c r="A243" s="448"/>
      <c r="E243" s="449"/>
    </row>
    <row r="244" spans="1:5" s="442" customFormat="1">
      <c r="A244" s="448"/>
      <c r="E244" s="449"/>
    </row>
    <row r="245" spans="1:5" s="442" customFormat="1">
      <c r="A245" s="448"/>
      <c r="E245" s="449"/>
    </row>
    <row r="246" spans="1:5" s="442" customFormat="1">
      <c r="A246" s="448"/>
      <c r="E246" s="449"/>
    </row>
    <row r="247" spans="1:5" s="442" customFormat="1">
      <c r="A247" s="448"/>
      <c r="E247" s="449"/>
    </row>
    <row r="248" spans="1:5" s="442" customFormat="1">
      <c r="A248" s="448"/>
      <c r="E248" s="449"/>
    </row>
    <row r="249" spans="1:5" s="442" customFormat="1">
      <c r="A249" s="448"/>
      <c r="E249" s="449"/>
    </row>
    <row r="250" spans="1:5" s="442" customFormat="1">
      <c r="A250" s="448"/>
      <c r="E250" s="449"/>
    </row>
    <row r="251" spans="1:5" s="442" customFormat="1">
      <c r="A251" s="448"/>
      <c r="E251" s="449"/>
    </row>
    <row r="252" spans="1:5" s="442" customFormat="1">
      <c r="A252" s="448"/>
      <c r="E252" s="449"/>
    </row>
    <row r="253" spans="1:5" s="442" customFormat="1">
      <c r="A253" s="448"/>
      <c r="E253" s="449"/>
    </row>
    <row r="254" spans="1:5" s="442" customFormat="1">
      <c r="A254" s="448"/>
      <c r="E254" s="449"/>
    </row>
    <row r="255" spans="1:5" s="442" customFormat="1">
      <c r="A255" s="448"/>
      <c r="E255" s="449"/>
    </row>
    <row r="256" spans="1:5" s="442" customFormat="1">
      <c r="A256" s="448"/>
      <c r="E256" s="449"/>
    </row>
    <row r="257" spans="1:5" s="442" customFormat="1">
      <c r="A257" s="448"/>
      <c r="E257" s="449"/>
    </row>
    <row r="258" spans="1:5" s="442" customFormat="1">
      <c r="A258" s="448"/>
      <c r="E258" s="449"/>
    </row>
    <row r="259" spans="1:5" s="442" customFormat="1">
      <c r="A259" s="448"/>
      <c r="E259" s="449"/>
    </row>
    <row r="260" spans="1:5" s="442" customFormat="1">
      <c r="A260" s="448"/>
      <c r="E260" s="449"/>
    </row>
    <row r="261" spans="1:5" s="442" customFormat="1">
      <c r="A261" s="448"/>
      <c r="E261" s="449"/>
    </row>
    <row r="262" spans="1:5" s="442" customFormat="1">
      <c r="A262" s="448"/>
      <c r="E262" s="449"/>
    </row>
    <row r="263" spans="1:5" s="442" customFormat="1">
      <c r="A263" s="448"/>
      <c r="E263" s="449"/>
    </row>
    <row r="264" spans="1:5" s="442" customFormat="1">
      <c r="A264" s="448"/>
      <c r="E264" s="449"/>
    </row>
    <row r="265" spans="1:5" s="442" customFormat="1">
      <c r="A265" s="448"/>
      <c r="E265" s="449"/>
    </row>
    <row r="266" spans="1:5" s="442" customFormat="1">
      <c r="A266" s="448"/>
      <c r="E266" s="449"/>
    </row>
    <row r="267" spans="1:5" s="442" customFormat="1">
      <c r="A267" s="448"/>
      <c r="E267" s="449"/>
    </row>
    <row r="268" spans="1:5" s="442" customFormat="1">
      <c r="A268" s="448"/>
      <c r="E268" s="449"/>
    </row>
    <row r="269" spans="1:5" s="442" customFormat="1">
      <c r="A269" s="448"/>
      <c r="E269" s="449"/>
    </row>
    <row r="270" spans="1:5" s="442" customFormat="1">
      <c r="A270" s="448"/>
      <c r="E270" s="449"/>
    </row>
    <row r="271" spans="1:5" s="442" customFormat="1">
      <c r="A271" s="448"/>
      <c r="E271" s="449"/>
    </row>
    <row r="272" spans="1:5" s="442" customFormat="1">
      <c r="A272" s="448"/>
      <c r="E272" s="449"/>
    </row>
    <row r="273" spans="1:5" s="442" customFormat="1">
      <c r="A273" s="448"/>
      <c r="E273" s="449"/>
    </row>
    <row r="274" spans="1:5" s="442" customFormat="1">
      <c r="A274" s="448"/>
      <c r="E274" s="449"/>
    </row>
    <row r="275" spans="1:5" s="442" customFormat="1">
      <c r="A275" s="448"/>
      <c r="E275" s="449"/>
    </row>
    <row r="276" spans="1:5" s="442" customFormat="1">
      <c r="A276" s="448"/>
      <c r="E276" s="449"/>
    </row>
    <row r="277" spans="1:5" s="442" customFormat="1">
      <c r="A277" s="448"/>
      <c r="E277" s="449"/>
    </row>
    <row r="278" spans="1:5" s="442" customFormat="1">
      <c r="A278" s="448"/>
      <c r="E278" s="449"/>
    </row>
    <row r="279" spans="1:5" s="442" customFormat="1">
      <c r="A279" s="448"/>
      <c r="E279" s="449"/>
    </row>
    <row r="280" spans="1:5" s="442" customFormat="1">
      <c r="A280" s="448"/>
      <c r="E280" s="449"/>
    </row>
    <row r="281" spans="1:5" s="442" customFormat="1">
      <c r="A281" s="448"/>
      <c r="E281" s="449"/>
    </row>
    <row r="282" spans="1:5" s="442" customFormat="1">
      <c r="A282" s="448"/>
      <c r="E282" s="449"/>
    </row>
    <row r="283" spans="1:5" s="442" customFormat="1">
      <c r="A283" s="448"/>
      <c r="E283" s="449"/>
    </row>
    <row r="284" spans="1:5" s="442" customFormat="1">
      <c r="A284" s="448"/>
      <c r="E284" s="449"/>
    </row>
    <row r="285" spans="1:5" s="442" customFormat="1">
      <c r="A285" s="448"/>
      <c r="E285" s="449"/>
    </row>
    <row r="286" spans="1:5" s="442" customFormat="1">
      <c r="A286" s="448"/>
      <c r="E286" s="449"/>
    </row>
    <row r="287" spans="1:5" s="442" customFormat="1">
      <c r="A287" s="448"/>
      <c r="E287" s="449"/>
    </row>
    <row r="288" spans="1:5" s="442" customFormat="1">
      <c r="A288" s="448"/>
      <c r="E288" s="449"/>
    </row>
    <row r="289" spans="1:5" s="442" customFormat="1">
      <c r="A289" s="448"/>
      <c r="E289" s="449"/>
    </row>
    <row r="290" spans="1:5" s="442" customFormat="1">
      <c r="A290" s="448"/>
      <c r="E290" s="449"/>
    </row>
    <row r="291" spans="1:5" s="442" customFormat="1">
      <c r="A291" s="448"/>
      <c r="E291" s="449"/>
    </row>
    <row r="292" spans="1:5" s="442" customFormat="1">
      <c r="A292" s="448"/>
      <c r="E292" s="449"/>
    </row>
    <row r="293" spans="1:5" s="442" customFormat="1">
      <c r="A293" s="448"/>
      <c r="E293" s="449"/>
    </row>
    <row r="294" spans="1:5" s="442" customFormat="1">
      <c r="A294" s="448"/>
      <c r="E294" s="449"/>
    </row>
    <row r="295" spans="1:5" s="442" customFormat="1">
      <c r="A295" s="448"/>
      <c r="E295" s="449"/>
    </row>
    <row r="296" spans="1:5" s="442" customFormat="1">
      <c r="A296" s="448"/>
      <c r="E296" s="449"/>
    </row>
    <row r="297" spans="1:5" s="442" customFormat="1">
      <c r="A297" s="448"/>
      <c r="E297" s="449"/>
    </row>
    <row r="298" spans="1:5" s="442" customFormat="1">
      <c r="A298" s="448"/>
      <c r="E298" s="449"/>
    </row>
    <row r="299" spans="1:5" s="442" customFormat="1">
      <c r="A299" s="448"/>
      <c r="E299" s="449"/>
    </row>
    <row r="300" spans="1:5" s="442" customFormat="1">
      <c r="A300" s="448"/>
      <c r="E300" s="449"/>
    </row>
    <row r="301" spans="1:5" s="442" customFormat="1">
      <c r="A301" s="448"/>
      <c r="E301" s="449"/>
    </row>
    <row r="302" spans="1:5" s="442" customFormat="1">
      <c r="A302" s="448"/>
      <c r="E302" s="449"/>
    </row>
  </sheetData>
  <mergeCells count="23">
    <mergeCell ref="B1:F1"/>
    <mergeCell ref="A69:A73"/>
    <mergeCell ref="B69:B73"/>
    <mergeCell ref="G4:G35"/>
    <mergeCell ref="F21:F35"/>
    <mergeCell ref="A57:A65"/>
    <mergeCell ref="B4:B16"/>
    <mergeCell ref="B21:B35"/>
    <mergeCell ref="A21:A35"/>
    <mergeCell ref="A54:A55"/>
    <mergeCell ref="B54:B55"/>
    <mergeCell ref="G54:G55"/>
    <mergeCell ref="G38:G52"/>
    <mergeCell ref="A4:A20"/>
    <mergeCell ref="F4:F20"/>
    <mergeCell ref="G69:G73"/>
    <mergeCell ref="A38:A52"/>
    <mergeCell ref="F50:F52"/>
    <mergeCell ref="G57:G67"/>
    <mergeCell ref="B57:B65"/>
    <mergeCell ref="B38:B46"/>
    <mergeCell ref="B50:B51"/>
    <mergeCell ref="F38:F49"/>
  </mergeCells>
  <pageMargins left="0.7" right="0.7" top="0.75" bottom="0.75" header="0.3" footer="0.3"/>
  <pageSetup scale="67" orientation="portrait" r:id="rId1"/>
  <ignoredErrors>
    <ignoredError sqref="F5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75"/>
  <sheetViews>
    <sheetView showGridLines="0" topLeftCell="C1" zoomScale="50" zoomScaleNormal="50" workbookViewId="0">
      <selection activeCell="C3" sqref="C3:C17"/>
    </sheetView>
  </sheetViews>
  <sheetFormatPr baseColWidth="10" defaultRowHeight="15.75"/>
  <cols>
    <col min="1" max="1" width="15.28515625" style="75" customWidth="1"/>
    <col min="2" max="2" width="26.140625" style="78" customWidth="1"/>
    <col min="3" max="3" width="32.140625" style="231" bestFit="1" customWidth="1"/>
    <col min="4" max="4" width="45.140625" style="75" customWidth="1"/>
    <col min="5" max="5" width="29.7109375" style="78" customWidth="1"/>
    <col min="6" max="8" width="26.85546875" style="75" customWidth="1"/>
    <col min="9" max="46" width="11.42578125" style="451"/>
    <col min="47" max="16384" width="11.42578125" style="75"/>
  </cols>
  <sheetData>
    <row r="2" spans="1:8" ht="33">
      <c r="A2" s="73" t="s">
        <v>141</v>
      </c>
      <c r="B2" s="145" t="s">
        <v>147</v>
      </c>
      <c r="C2" s="145" t="s">
        <v>142</v>
      </c>
      <c r="D2" s="145" t="s">
        <v>282</v>
      </c>
      <c r="E2" s="145" t="s">
        <v>966</v>
      </c>
      <c r="F2" s="145" t="s">
        <v>136</v>
      </c>
      <c r="G2" s="145" t="s">
        <v>155</v>
      </c>
      <c r="H2" s="145" t="s">
        <v>153</v>
      </c>
    </row>
    <row r="3" spans="1:8" ht="26.25" customHeight="1">
      <c r="A3" s="886" t="s">
        <v>89</v>
      </c>
      <c r="B3" s="883" t="s">
        <v>140</v>
      </c>
      <c r="C3" s="888" t="s">
        <v>17</v>
      </c>
      <c r="D3" s="139" t="s">
        <v>586</v>
      </c>
      <c r="E3" s="193"/>
      <c r="F3" s="236"/>
      <c r="G3" s="897">
        <f>SUM(E3:F17)</f>
        <v>0</v>
      </c>
      <c r="H3" s="894">
        <f>SUM(G3:G27)</f>
        <v>5</v>
      </c>
    </row>
    <row r="4" spans="1:8" ht="26.25" customHeight="1">
      <c r="A4" s="887"/>
      <c r="B4" s="884"/>
      <c r="C4" s="881"/>
      <c r="D4" s="82" t="s">
        <v>587</v>
      </c>
      <c r="E4" s="667"/>
      <c r="F4" s="237"/>
      <c r="G4" s="890"/>
      <c r="H4" s="895"/>
    </row>
    <row r="5" spans="1:8" ht="26.25" customHeight="1">
      <c r="A5" s="887"/>
      <c r="B5" s="884"/>
      <c r="C5" s="881"/>
      <c r="D5" s="82" t="s">
        <v>783</v>
      </c>
      <c r="E5" s="667"/>
      <c r="F5" s="237"/>
      <c r="G5" s="890"/>
      <c r="H5" s="895"/>
    </row>
    <row r="6" spans="1:8" ht="26.25" customHeight="1">
      <c r="A6" s="887"/>
      <c r="B6" s="884"/>
      <c r="C6" s="881"/>
      <c r="D6" s="82" t="s">
        <v>784</v>
      </c>
      <c r="E6" s="667"/>
      <c r="F6" s="237"/>
      <c r="G6" s="890"/>
      <c r="H6" s="895"/>
    </row>
    <row r="7" spans="1:8" ht="26.25" customHeight="1">
      <c r="A7" s="887"/>
      <c r="B7" s="884"/>
      <c r="C7" s="881"/>
      <c r="D7" s="82" t="s">
        <v>588</v>
      </c>
      <c r="E7" s="667"/>
      <c r="F7" s="237"/>
      <c r="G7" s="890"/>
      <c r="H7" s="895"/>
    </row>
    <row r="8" spans="1:8" ht="26.25" customHeight="1">
      <c r="A8" s="887"/>
      <c r="B8" s="884"/>
      <c r="C8" s="881"/>
      <c r="D8" s="82" t="s">
        <v>589</v>
      </c>
      <c r="E8" s="667"/>
      <c r="F8" s="237"/>
      <c r="G8" s="890"/>
      <c r="H8" s="895"/>
    </row>
    <row r="9" spans="1:8" ht="26.25" customHeight="1">
      <c r="A9" s="887"/>
      <c r="B9" s="884"/>
      <c r="C9" s="881"/>
      <c r="D9" s="82" t="s">
        <v>590</v>
      </c>
      <c r="E9" s="667"/>
      <c r="F9" s="237"/>
      <c r="G9" s="890"/>
      <c r="H9" s="895"/>
    </row>
    <row r="10" spans="1:8" ht="26.25" customHeight="1">
      <c r="A10" s="887"/>
      <c r="B10" s="884"/>
      <c r="C10" s="881"/>
      <c r="D10" s="82" t="s">
        <v>591</v>
      </c>
      <c r="E10" s="667"/>
      <c r="F10" s="237"/>
      <c r="G10" s="890"/>
      <c r="H10" s="895"/>
    </row>
    <row r="11" spans="1:8" ht="26.25" customHeight="1">
      <c r="A11" s="887"/>
      <c r="B11" s="884"/>
      <c r="C11" s="881"/>
      <c r="D11" s="82" t="s">
        <v>592</v>
      </c>
      <c r="E11" s="667"/>
      <c r="F11" s="237"/>
      <c r="G11" s="890"/>
      <c r="H11" s="895"/>
    </row>
    <row r="12" spans="1:8" ht="26.25" customHeight="1">
      <c r="A12" s="887"/>
      <c r="B12" s="884"/>
      <c r="C12" s="881"/>
      <c r="D12" s="82" t="s">
        <v>593</v>
      </c>
      <c r="E12" s="667"/>
      <c r="F12" s="237"/>
      <c r="G12" s="890"/>
      <c r="H12" s="895"/>
    </row>
    <row r="13" spans="1:8" ht="26.25" customHeight="1">
      <c r="A13" s="887"/>
      <c r="B13" s="884"/>
      <c r="C13" s="881"/>
      <c r="D13" s="82" t="s">
        <v>597</v>
      </c>
      <c r="E13" s="667"/>
      <c r="F13" s="237"/>
      <c r="G13" s="890"/>
      <c r="H13" s="895"/>
    </row>
    <row r="14" spans="1:8" ht="26.25" customHeight="1">
      <c r="A14" s="887"/>
      <c r="B14" s="884"/>
      <c r="C14" s="881"/>
      <c r="D14" s="82" t="s">
        <v>594</v>
      </c>
      <c r="E14" s="667"/>
      <c r="F14" s="237"/>
      <c r="G14" s="890"/>
      <c r="H14" s="895"/>
    </row>
    <row r="15" spans="1:8" ht="26.25" customHeight="1">
      <c r="A15" s="887"/>
      <c r="B15" s="884"/>
      <c r="C15" s="881"/>
      <c r="D15" s="82" t="s">
        <v>595</v>
      </c>
      <c r="E15" s="667"/>
      <c r="F15" s="237"/>
      <c r="G15" s="890"/>
      <c r="H15" s="895"/>
    </row>
    <row r="16" spans="1:8" ht="26.25" customHeight="1">
      <c r="A16" s="887"/>
      <c r="B16" s="884"/>
      <c r="C16" s="881"/>
      <c r="D16" s="82" t="s">
        <v>785</v>
      </c>
      <c r="E16" s="667"/>
      <c r="F16" s="237"/>
      <c r="G16" s="890"/>
      <c r="H16" s="895"/>
    </row>
    <row r="17" spans="1:8" ht="26.25" customHeight="1">
      <c r="A17" s="887"/>
      <c r="B17" s="884"/>
      <c r="C17" s="881"/>
      <c r="D17" s="82" t="s">
        <v>596</v>
      </c>
      <c r="E17" s="667"/>
      <c r="F17" s="237"/>
      <c r="G17" s="890"/>
      <c r="H17" s="895"/>
    </row>
    <row r="18" spans="1:8" ht="26.25" customHeight="1">
      <c r="A18" s="887"/>
      <c r="B18" s="884"/>
      <c r="C18" s="881" t="s">
        <v>800</v>
      </c>
      <c r="D18" s="82" t="s">
        <v>786</v>
      </c>
      <c r="E18" s="667"/>
      <c r="F18" s="237"/>
      <c r="G18" s="890">
        <f>SUM(E18:F21)</f>
        <v>2</v>
      </c>
      <c r="H18" s="895"/>
    </row>
    <row r="19" spans="1:8" ht="26.25" customHeight="1">
      <c r="A19" s="887"/>
      <c r="B19" s="884"/>
      <c r="C19" s="881"/>
      <c r="D19" s="82" t="s">
        <v>787</v>
      </c>
      <c r="E19" s="667"/>
      <c r="F19" s="237"/>
      <c r="G19" s="890"/>
      <c r="H19" s="895"/>
    </row>
    <row r="20" spans="1:8" ht="26.25" customHeight="1">
      <c r="A20" s="887"/>
      <c r="B20" s="884"/>
      <c r="C20" s="881"/>
      <c r="D20" s="82" t="s">
        <v>598</v>
      </c>
      <c r="E20" s="667"/>
      <c r="F20" s="237"/>
      <c r="G20" s="890"/>
      <c r="H20" s="895"/>
    </row>
    <row r="21" spans="1:8" ht="26.25" customHeight="1">
      <c r="A21" s="887"/>
      <c r="B21" s="884"/>
      <c r="C21" s="881"/>
      <c r="D21" s="82" t="s">
        <v>599</v>
      </c>
      <c r="E21" s="667">
        <v>2</v>
      </c>
      <c r="F21" s="237"/>
      <c r="G21" s="890"/>
      <c r="H21" s="895"/>
    </row>
    <row r="22" spans="1:8" ht="26.25" customHeight="1">
      <c r="A22" s="887"/>
      <c r="B22" s="884"/>
      <c r="C22" s="889" t="s">
        <v>909</v>
      </c>
      <c r="D22" s="82" t="s">
        <v>910</v>
      </c>
      <c r="E22" s="667"/>
      <c r="F22" s="237"/>
      <c r="G22" s="890">
        <f>SUM(E22:F23)</f>
        <v>0</v>
      </c>
      <c r="H22" s="895"/>
    </row>
    <row r="23" spans="1:8" ht="26.25" customHeight="1">
      <c r="A23" s="887"/>
      <c r="B23" s="884"/>
      <c r="C23" s="889"/>
      <c r="D23" s="82" t="s">
        <v>911</v>
      </c>
      <c r="E23" s="667"/>
      <c r="F23" s="237"/>
      <c r="G23" s="890"/>
      <c r="H23" s="895"/>
    </row>
    <row r="24" spans="1:8" ht="26.25" customHeight="1">
      <c r="A24" s="887"/>
      <c r="B24" s="884"/>
      <c r="C24" s="881" t="s">
        <v>206</v>
      </c>
      <c r="D24" s="82" t="s">
        <v>600</v>
      </c>
      <c r="E24" s="667"/>
      <c r="F24" s="237"/>
      <c r="G24" s="890">
        <f>SUM(E24:F27)</f>
        <v>3</v>
      </c>
      <c r="H24" s="895"/>
    </row>
    <row r="25" spans="1:8" ht="26.25" customHeight="1">
      <c r="A25" s="887"/>
      <c r="B25" s="884"/>
      <c r="C25" s="881"/>
      <c r="D25" s="82" t="s">
        <v>912</v>
      </c>
      <c r="E25" s="667">
        <v>2</v>
      </c>
      <c r="F25" s="237"/>
      <c r="G25" s="890"/>
      <c r="H25" s="895"/>
    </row>
    <row r="26" spans="1:8" ht="26.25" customHeight="1">
      <c r="A26" s="887"/>
      <c r="B26" s="884"/>
      <c r="C26" s="881"/>
      <c r="D26" s="82" t="s">
        <v>601</v>
      </c>
      <c r="E26" s="667"/>
      <c r="F26" s="237"/>
      <c r="G26" s="890"/>
      <c r="H26" s="895"/>
    </row>
    <row r="27" spans="1:8" ht="26.25" customHeight="1">
      <c r="A27" s="887"/>
      <c r="B27" s="361"/>
      <c r="C27" s="881"/>
      <c r="D27" s="82" t="s">
        <v>788</v>
      </c>
      <c r="E27" s="667">
        <v>1</v>
      </c>
      <c r="F27" s="237"/>
      <c r="G27" s="890"/>
      <c r="H27" s="896"/>
    </row>
    <row r="28" spans="1:8" ht="26.25" customHeight="1">
      <c r="A28" s="887"/>
      <c r="B28" s="880" t="s">
        <v>139</v>
      </c>
      <c r="C28" s="189" t="s">
        <v>123</v>
      </c>
      <c r="D28" s="80"/>
      <c r="E28" s="181"/>
      <c r="F28" s="307"/>
      <c r="G28" s="167">
        <f>SUM(E28:F28)</f>
        <v>0</v>
      </c>
      <c r="H28" s="893">
        <f>SUM(G28:G29)</f>
        <v>0</v>
      </c>
    </row>
    <row r="29" spans="1:8" ht="26.25" customHeight="1">
      <c r="A29" s="887"/>
      <c r="B29" s="880"/>
      <c r="C29" s="189" t="s">
        <v>106</v>
      </c>
      <c r="D29" s="80"/>
      <c r="E29" s="181"/>
      <c r="F29" s="307"/>
      <c r="G29" s="167">
        <f>SUM(E29:F29)</f>
        <v>0</v>
      </c>
      <c r="H29" s="893"/>
    </row>
    <row r="30" spans="1:8" ht="26.25" customHeight="1">
      <c r="A30" s="887"/>
      <c r="B30" s="884" t="s">
        <v>144</v>
      </c>
      <c r="C30" s="295" t="s">
        <v>154</v>
      </c>
      <c r="D30" s="82"/>
      <c r="E30" s="667"/>
      <c r="F30" s="237"/>
      <c r="G30" s="294">
        <f>SUM(E30:F30)</f>
        <v>0</v>
      </c>
      <c r="H30" s="892">
        <f>SUM(G30:G33)</f>
        <v>0</v>
      </c>
    </row>
    <row r="31" spans="1:8" ht="26.25" customHeight="1">
      <c r="A31" s="887"/>
      <c r="B31" s="884"/>
      <c r="C31" s="881" t="s">
        <v>80</v>
      </c>
      <c r="D31" s="82" t="s">
        <v>602</v>
      </c>
      <c r="E31" s="667"/>
      <c r="F31" s="237"/>
      <c r="G31" s="890">
        <f>SUM(E31:F33)</f>
        <v>0</v>
      </c>
      <c r="H31" s="892"/>
    </row>
    <row r="32" spans="1:8" ht="26.25" customHeight="1">
      <c r="A32" s="887"/>
      <c r="B32" s="884"/>
      <c r="C32" s="881"/>
      <c r="D32" s="82" t="s">
        <v>603</v>
      </c>
      <c r="E32" s="667"/>
      <c r="F32" s="237"/>
      <c r="G32" s="890"/>
      <c r="H32" s="892"/>
    </row>
    <row r="33" spans="1:8" ht="26.25" customHeight="1">
      <c r="A33" s="887"/>
      <c r="B33" s="885"/>
      <c r="C33" s="882"/>
      <c r="D33" s="308" t="s">
        <v>604</v>
      </c>
      <c r="E33" s="378"/>
      <c r="F33" s="238"/>
      <c r="G33" s="891"/>
      <c r="H33" s="892"/>
    </row>
    <row r="34" spans="1:8" ht="16.5">
      <c r="A34" s="878"/>
      <c r="B34" s="879"/>
      <c r="C34" s="879"/>
      <c r="D34" s="136"/>
      <c r="E34" s="668">
        <f>SUM(E3:E33)</f>
        <v>5</v>
      </c>
      <c r="F34" s="76">
        <f>SUM(F3:F33)</f>
        <v>0</v>
      </c>
      <c r="G34" s="76">
        <f>SUM(G3:G31)</f>
        <v>5</v>
      </c>
      <c r="H34" s="76">
        <f>SUM(H3:H31)</f>
        <v>5</v>
      </c>
    </row>
    <row r="37" spans="1:8" s="451" customFormat="1">
      <c r="B37" s="452"/>
      <c r="C37" s="453"/>
      <c r="E37" s="452"/>
    </row>
    <row r="38" spans="1:8" s="451" customFormat="1">
      <c r="B38" s="452"/>
      <c r="C38" s="453"/>
      <c r="E38" s="452"/>
    </row>
    <row r="39" spans="1:8" s="451" customFormat="1">
      <c r="B39" s="452"/>
      <c r="C39" s="453"/>
      <c r="E39" s="452"/>
    </row>
    <row r="40" spans="1:8" s="451" customFormat="1">
      <c r="B40" s="452"/>
      <c r="C40" s="453"/>
      <c r="E40" s="452"/>
    </row>
    <row r="41" spans="1:8" s="451" customFormat="1">
      <c r="B41" s="452"/>
      <c r="C41" s="453"/>
      <c r="E41" s="452"/>
    </row>
    <row r="42" spans="1:8" s="451" customFormat="1">
      <c r="B42" s="452"/>
      <c r="C42" s="453"/>
      <c r="E42" s="452"/>
    </row>
    <row r="43" spans="1:8" s="451" customFormat="1">
      <c r="B43" s="452"/>
      <c r="C43" s="453"/>
      <c r="E43" s="452"/>
    </row>
    <row r="44" spans="1:8" s="451" customFormat="1">
      <c r="B44" s="452"/>
      <c r="C44" s="453"/>
      <c r="E44" s="452"/>
    </row>
    <row r="45" spans="1:8" s="451" customFormat="1">
      <c r="B45" s="452"/>
      <c r="C45" s="453"/>
      <c r="E45" s="452"/>
    </row>
    <row r="46" spans="1:8" s="451" customFormat="1">
      <c r="B46" s="452"/>
      <c r="C46" s="453"/>
      <c r="E46" s="452"/>
    </row>
    <row r="47" spans="1:8" s="451" customFormat="1">
      <c r="B47" s="452"/>
      <c r="C47" s="453"/>
      <c r="E47" s="452"/>
    </row>
    <row r="48" spans="1:8" s="451" customFormat="1">
      <c r="B48" s="452"/>
      <c r="C48" s="453"/>
      <c r="E48" s="452"/>
    </row>
    <row r="49" spans="2:5" s="451" customFormat="1">
      <c r="B49" s="452"/>
      <c r="C49" s="453"/>
      <c r="E49" s="452"/>
    </row>
    <row r="50" spans="2:5" s="451" customFormat="1">
      <c r="B50" s="452"/>
      <c r="C50" s="453"/>
      <c r="E50" s="452"/>
    </row>
    <row r="51" spans="2:5" s="451" customFormat="1">
      <c r="B51" s="452"/>
      <c r="C51" s="453"/>
      <c r="E51" s="452"/>
    </row>
    <row r="52" spans="2:5" s="451" customFormat="1">
      <c r="B52" s="452"/>
      <c r="C52" s="453"/>
      <c r="E52" s="452"/>
    </row>
    <row r="53" spans="2:5" s="451" customFormat="1">
      <c r="B53" s="452"/>
      <c r="C53" s="453"/>
      <c r="E53" s="452"/>
    </row>
    <row r="54" spans="2:5" s="451" customFormat="1">
      <c r="B54" s="452"/>
      <c r="C54" s="453"/>
      <c r="E54" s="452"/>
    </row>
    <row r="55" spans="2:5" s="451" customFormat="1">
      <c r="B55" s="452"/>
      <c r="C55" s="453"/>
      <c r="E55" s="452"/>
    </row>
    <row r="56" spans="2:5" s="451" customFormat="1">
      <c r="B56" s="452"/>
      <c r="C56" s="453"/>
      <c r="E56" s="452"/>
    </row>
    <row r="57" spans="2:5" s="451" customFormat="1">
      <c r="B57" s="452"/>
      <c r="C57" s="453"/>
      <c r="E57" s="452"/>
    </row>
    <row r="58" spans="2:5" s="451" customFormat="1">
      <c r="B58" s="452"/>
      <c r="C58" s="453"/>
      <c r="E58" s="452"/>
    </row>
    <row r="59" spans="2:5" s="451" customFormat="1">
      <c r="B59" s="452"/>
      <c r="C59" s="453"/>
      <c r="E59" s="452"/>
    </row>
    <row r="60" spans="2:5" s="451" customFormat="1">
      <c r="B60" s="452"/>
      <c r="C60" s="453"/>
      <c r="E60" s="452"/>
    </row>
    <row r="61" spans="2:5" s="451" customFormat="1">
      <c r="B61" s="452"/>
      <c r="C61" s="453"/>
      <c r="E61" s="452"/>
    </row>
    <row r="62" spans="2:5" s="451" customFormat="1">
      <c r="B62" s="452"/>
      <c r="C62" s="453"/>
      <c r="E62" s="452"/>
    </row>
    <row r="63" spans="2:5" s="451" customFormat="1">
      <c r="B63" s="452"/>
      <c r="C63" s="453"/>
      <c r="E63" s="452"/>
    </row>
    <row r="64" spans="2:5" s="451" customFormat="1">
      <c r="B64" s="452"/>
      <c r="C64" s="453"/>
      <c r="E64" s="452"/>
    </row>
    <row r="65" spans="2:5" s="451" customFormat="1">
      <c r="B65" s="452"/>
      <c r="C65" s="453"/>
      <c r="E65" s="452"/>
    </row>
    <row r="66" spans="2:5" s="451" customFormat="1">
      <c r="B66" s="452"/>
      <c r="C66" s="453"/>
      <c r="E66" s="452"/>
    </row>
    <row r="67" spans="2:5" s="451" customFormat="1">
      <c r="B67" s="452"/>
      <c r="C67" s="453"/>
      <c r="E67" s="452"/>
    </row>
    <row r="68" spans="2:5" s="451" customFormat="1">
      <c r="B68" s="452"/>
      <c r="C68" s="453"/>
      <c r="E68" s="452"/>
    </row>
    <row r="69" spans="2:5" s="451" customFormat="1">
      <c r="B69" s="452"/>
      <c r="C69" s="453"/>
      <c r="E69" s="452"/>
    </row>
    <row r="70" spans="2:5" s="451" customFormat="1">
      <c r="B70" s="452"/>
      <c r="C70" s="453"/>
      <c r="E70" s="452"/>
    </row>
    <row r="71" spans="2:5" s="451" customFormat="1">
      <c r="B71" s="452"/>
      <c r="C71" s="453"/>
      <c r="E71" s="452"/>
    </row>
    <row r="72" spans="2:5" s="451" customFormat="1">
      <c r="B72" s="452"/>
      <c r="C72" s="453"/>
      <c r="E72" s="452"/>
    </row>
    <row r="73" spans="2:5" s="451" customFormat="1">
      <c r="B73" s="452"/>
      <c r="C73" s="453"/>
      <c r="E73" s="452"/>
    </row>
    <row r="74" spans="2:5" s="451" customFormat="1">
      <c r="B74" s="452"/>
      <c r="C74" s="453"/>
      <c r="E74" s="452"/>
    </row>
    <row r="75" spans="2:5" s="451" customFormat="1">
      <c r="B75" s="452"/>
      <c r="C75" s="453"/>
      <c r="E75" s="452"/>
    </row>
    <row r="76" spans="2:5" s="451" customFormat="1">
      <c r="B76" s="452"/>
      <c r="C76" s="453"/>
      <c r="E76" s="452"/>
    </row>
    <row r="77" spans="2:5" s="451" customFormat="1">
      <c r="B77" s="452"/>
      <c r="C77" s="453"/>
      <c r="E77" s="452"/>
    </row>
    <row r="78" spans="2:5" s="451" customFormat="1">
      <c r="B78" s="452"/>
      <c r="C78" s="453"/>
      <c r="E78" s="452"/>
    </row>
    <row r="79" spans="2:5" s="451" customFormat="1">
      <c r="B79" s="452"/>
      <c r="C79" s="453"/>
      <c r="E79" s="452"/>
    </row>
    <row r="80" spans="2:5" s="451" customFormat="1">
      <c r="B80" s="452"/>
      <c r="C80" s="453"/>
      <c r="E80" s="452"/>
    </row>
    <row r="81" spans="2:5" s="451" customFormat="1">
      <c r="B81" s="452"/>
      <c r="C81" s="453"/>
      <c r="E81" s="452"/>
    </row>
    <row r="82" spans="2:5" s="451" customFormat="1">
      <c r="B82" s="452"/>
      <c r="C82" s="453"/>
      <c r="E82" s="452"/>
    </row>
    <row r="83" spans="2:5" s="451" customFormat="1">
      <c r="B83" s="452"/>
      <c r="C83" s="453"/>
      <c r="E83" s="452"/>
    </row>
    <row r="84" spans="2:5" s="451" customFormat="1">
      <c r="B84" s="452"/>
      <c r="C84" s="453"/>
      <c r="E84" s="452"/>
    </row>
    <row r="85" spans="2:5" s="451" customFormat="1">
      <c r="B85" s="452"/>
      <c r="C85" s="453"/>
      <c r="E85" s="452"/>
    </row>
    <row r="86" spans="2:5" s="451" customFormat="1">
      <c r="B86" s="452"/>
      <c r="C86" s="453"/>
      <c r="E86" s="452"/>
    </row>
    <row r="87" spans="2:5" s="451" customFormat="1">
      <c r="B87" s="452"/>
      <c r="C87" s="453"/>
      <c r="E87" s="452"/>
    </row>
    <row r="88" spans="2:5" s="451" customFormat="1">
      <c r="B88" s="452"/>
      <c r="C88" s="453"/>
      <c r="E88" s="452"/>
    </row>
    <row r="89" spans="2:5" s="451" customFormat="1">
      <c r="B89" s="452"/>
      <c r="C89" s="453"/>
      <c r="E89" s="452"/>
    </row>
    <row r="90" spans="2:5" s="451" customFormat="1">
      <c r="B90" s="452"/>
      <c r="C90" s="453"/>
      <c r="E90" s="452"/>
    </row>
    <row r="91" spans="2:5" s="451" customFormat="1">
      <c r="B91" s="452"/>
      <c r="C91" s="453"/>
      <c r="E91" s="452"/>
    </row>
    <row r="92" spans="2:5" s="451" customFormat="1">
      <c r="B92" s="452"/>
      <c r="C92" s="453"/>
      <c r="E92" s="452"/>
    </row>
    <row r="93" spans="2:5" s="451" customFormat="1">
      <c r="B93" s="452"/>
      <c r="C93" s="453"/>
      <c r="E93" s="452"/>
    </row>
    <row r="94" spans="2:5" s="451" customFormat="1">
      <c r="B94" s="452"/>
      <c r="C94" s="453"/>
      <c r="E94" s="452"/>
    </row>
    <row r="95" spans="2:5" s="451" customFormat="1">
      <c r="B95" s="452"/>
      <c r="C95" s="453"/>
      <c r="E95" s="452"/>
    </row>
    <row r="96" spans="2:5" s="451" customFormat="1">
      <c r="B96" s="452"/>
      <c r="C96" s="453"/>
      <c r="E96" s="452"/>
    </row>
    <row r="97" spans="2:5" s="451" customFormat="1">
      <c r="B97" s="452"/>
      <c r="C97" s="453"/>
      <c r="E97" s="452"/>
    </row>
    <row r="98" spans="2:5" s="451" customFormat="1">
      <c r="B98" s="452"/>
      <c r="C98" s="453"/>
      <c r="E98" s="452"/>
    </row>
    <row r="99" spans="2:5" s="451" customFormat="1">
      <c r="B99" s="452"/>
      <c r="C99" s="453"/>
      <c r="E99" s="452"/>
    </row>
    <row r="100" spans="2:5" s="451" customFormat="1">
      <c r="B100" s="452"/>
      <c r="C100" s="453"/>
      <c r="E100" s="452"/>
    </row>
    <row r="101" spans="2:5" s="451" customFormat="1">
      <c r="B101" s="452"/>
      <c r="C101" s="453"/>
      <c r="E101" s="452"/>
    </row>
    <row r="102" spans="2:5" s="451" customFormat="1">
      <c r="B102" s="452"/>
      <c r="C102" s="453"/>
      <c r="E102" s="452"/>
    </row>
    <row r="103" spans="2:5" s="451" customFormat="1">
      <c r="B103" s="452"/>
      <c r="C103" s="453"/>
      <c r="E103" s="452"/>
    </row>
    <row r="104" spans="2:5" s="451" customFormat="1">
      <c r="B104" s="452"/>
      <c r="C104" s="453"/>
      <c r="E104" s="452"/>
    </row>
    <row r="105" spans="2:5" s="451" customFormat="1">
      <c r="B105" s="452"/>
      <c r="C105" s="453"/>
      <c r="E105" s="452"/>
    </row>
    <row r="106" spans="2:5" s="451" customFormat="1">
      <c r="B106" s="452"/>
      <c r="C106" s="453"/>
      <c r="E106" s="452"/>
    </row>
    <row r="107" spans="2:5" s="451" customFormat="1">
      <c r="B107" s="452"/>
      <c r="C107" s="453"/>
      <c r="E107" s="452"/>
    </row>
    <row r="108" spans="2:5" s="451" customFormat="1">
      <c r="B108" s="452"/>
      <c r="C108" s="453"/>
      <c r="E108" s="452"/>
    </row>
    <row r="109" spans="2:5" s="451" customFormat="1">
      <c r="B109" s="452"/>
      <c r="C109" s="453"/>
      <c r="E109" s="452"/>
    </row>
    <row r="110" spans="2:5" s="451" customFormat="1">
      <c r="B110" s="452"/>
      <c r="C110" s="453"/>
      <c r="E110" s="452"/>
    </row>
    <row r="111" spans="2:5" s="451" customFormat="1">
      <c r="B111" s="452"/>
      <c r="C111" s="453"/>
      <c r="E111" s="452"/>
    </row>
    <row r="112" spans="2:5" s="451" customFormat="1">
      <c r="B112" s="452"/>
      <c r="C112" s="453"/>
      <c r="E112" s="452"/>
    </row>
    <row r="113" spans="2:5" s="451" customFormat="1">
      <c r="B113" s="452"/>
      <c r="C113" s="453"/>
      <c r="E113" s="452"/>
    </row>
    <row r="114" spans="2:5" s="451" customFormat="1">
      <c r="B114" s="452"/>
      <c r="C114" s="453"/>
      <c r="E114" s="452"/>
    </row>
    <row r="115" spans="2:5" s="451" customFormat="1">
      <c r="B115" s="452"/>
      <c r="C115" s="453"/>
      <c r="E115" s="452"/>
    </row>
    <row r="116" spans="2:5" s="451" customFormat="1">
      <c r="B116" s="452"/>
      <c r="C116" s="453"/>
      <c r="E116" s="452"/>
    </row>
    <row r="117" spans="2:5" s="451" customFormat="1">
      <c r="B117" s="452"/>
      <c r="C117" s="453"/>
      <c r="E117" s="452"/>
    </row>
    <row r="118" spans="2:5" s="451" customFormat="1">
      <c r="B118" s="452"/>
      <c r="C118" s="453"/>
      <c r="E118" s="452"/>
    </row>
    <row r="119" spans="2:5" s="451" customFormat="1">
      <c r="B119" s="452"/>
      <c r="C119" s="453"/>
      <c r="E119" s="452"/>
    </row>
    <row r="120" spans="2:5" s="451" customFormat="1">
      <c r="B120" s="452"/>
      <c r="C120" s="453"/>
      <c r="E120" s="452"/>
    </row>
    <row r="121" spans="2:5" s="451" customFormat="1">
      <c r="B121" s="452"/>
      <c r="C121" s="453"/>
      <c r="E121" s="452"/>
    </row>
    <row r="122" spans="2:5" s="451" customFormat="1">
      <c r="B122" s="452"/>
      <c r="C122" s="453"/>
      <c r="E122" s="452"/>
    </row>
    <row r="123" spans="2:5" s="451" customFormat="1">
      <c r="B123" s="452"/>
      <c r="C123" s="453"/>
      <c r="E123" s="452"/>
    </row>
    <row r="124" spans="2:5" s="451" customFormat="1">
      <c r="B124" s="452"/>
      <c r="C124" s="453"/>
      <c r="E124" s="452"/>
    </row>
    <row r="125" spans="2:5" s="451" customFormat="1">
      <c r="B125" s="452"/>
      <c r="C125" s="453"/>
      <c r="E125" s="452"/>
    </row>
    <row r="126" spans="2:5" s="451" customFormat="1">
      <c r="B126" s="452"/>
      <c r="C126" s="453"/>
      <c r="E126" s="452"/>
    </row>
    <row r="127" spans="2:5" s="451" customFormat="1">
      <c r="B127" s="452"/>
      <c r="C127" s="453"/>
      <c r="E127" s="452"/>
    </row>
    <row r="128" spans="2:5" s="451" customFormat="1">
      <c r="B128" s="452"/>
      <c r="C128" s="453"/>
      <c r="E128" s="452"/>
    </row>
    <row r="129" spans="2:5" s="451" customFormat="1">
      <c r="B129" s="452"/>
      <c r="C129" s="453"/>
      <c r="E129" s="452"/>
    </row>
    <row r="130" spans="2:5" s="451" customFormat="1">
      <c r="B130" s="452"/>
      <c r="C130" s="453"/>
      <c r="E130" s="452"/>
    </row>
    <row r="131" spans="2:5" s="451" customFormat="1">
      <c r="B131" s="452"/>
      <c r="C131" s="453"/>
      <c r="E131" s="452"/>
    </row>
    <row r="132" spans="2:5" s="451" customFormat="1">
      <c r="B132" s="452"/>
      <c r="C132" s="453"/>
      <c r="E132" s="452"/>
    </row>
    <row r="133" spans="2:5" s="451" customFormat="1">
      <c r="B133" s="452"/>
      <c r="C133" s="453"/>
      <c r="E133" s="452"/>
    </row>
    <row r="134" spans="2:5" s="451" customFormat="1">
      <c r="B134" s="452"/>
      <c r="C134" s="453"/>
      <c r="E134" s="452"/>
    </row>
    <row r="135" spans="2:5" s="451" customFormat="1">
      <c r="B135" s="452"/>
      <c r="C135" s="453"/>
      <c r="E135" s="452"/>
    </row>
    <row r="136" spans="2:5" s="451" customFormat="1">
      <c r="B136" s="452"/>
      <c r="C136" s="453"/>
      <c r="E136" s="452"/>
    </row>
    <row r="137" spans="2:5" s="451" customFormat="1">
      <c r="B137" s="452"/>
      <c r="C137" s="453"/>
      <c r="E137" s="452"/>
    </row>
    <row r="138" spans="2:5" s="451" customFormat="1">
      <c r="B138" s="452"/>
      <c r="C138" s="453"/>
      <c r="E138" s="452"/>
    </row>
    <row r="139" spans="2:5" s="451" customFormat="1">
      <c r="B139" s="452"/>
      <c r="C139" s="453"/>
      <c r="E139" s="452"/>
    </row>
    <row r="140" spans="2:5" s="451" customFormat="1">
      <c r="B140" s="452"/>
      <c r="C140" s="453"/>
      <c r="E140" s="452"/>
    </row>
    <row r="141" spans="2:5" s="451" customFormat="1">
      <c r="B141" s="452"/>
      <c r="C141" s="453"/>
      <c r="E141" s="452"/>
    </row>
    <row r="142" spans="2:5" s="451" customFormat="1">
      <c r="B142" s="452"/>
      <c r="C142" s="453"/>
      <c r="E142" s="452"/>
    </row>
    <row r="143" spans="2:5" s="451" customFormat="1">
      <c r="B143" s="452"/>
      <c r="C143" s="453"/>
      <c r="E143" s="452"/>
    </row>
    <row r="144" spans="2:5" s="451" customFormat="1">
      <c r="B144" s="452"/>
      <c r="C144" s="453"/>
      <c r="E144" s="452"/>
    </row>
    <row r="145" spans="2:5" s="451" customFormat="1">
      <c r="B145" s="452"/>
      <c r="C145" s="453"/>
      <c r="E145" s="452"/>
    </row>
    <row r="146" spans="2:5" s="451" customFormat="1">
      <c r="B146" s="452"/>
      <c r="C146" s="453"/>
      <c r="E146" s="452"/>
    </row>
    <row r="147" spans="2:5" s="451" customFormat="1">
      <c r="B147" s="452"/>
      <c r="C147" s="453"/>
      <c r="E147" s="452"/>
    </row>
    <row r="148" spans="2:5" s="451" customFormat="1">
      <c r="B148" s="452"/>
      <c r="C148" s="453"/>
      <c r="E148" s="452"/>
    </row>
    <row r="149" spans="2:5" s="451" customFormat="1">
      <c r="B149" s="452"/>
      <c r="C149" s="453"/>
      <c r="E149" s="452"/>
    </row>
    <row r="150" spans="2:5" s="451" customFormat="1">
      <c r="B150" s="452"/>
      <c r="C150" s="453"/>
      <c r="E150" s="452"/>
    </row>
    <row r="151" spans="2:5" s="451" customFormat="1">
      <c r="B151" s="452"/>
      <c r="C151" s="453"/>
      <c r="E151" s="452"/>
    </row>
    <row r="152" spans="2:5" s="451" customFormat="1">
      <c r="B152" s="452"/>
      <c r="C152" s="453"/>
      <c r="E152" s="452"/>
    </row>
    <row r="153" spans="2:5" s="451" customFormat="1">
      <c r="B153" s="452"/>
      <c r="C153" s="453"/>
      <c r="E153" s="452"/>
    </row>
    <row r="154" spans="2:5" s="451" customFormat="1">
      <c r="B154" s="452"/>
      <c r="C154" s="453"/>
      <c r="E154" s="452"/>
    </row>
    <row r="155" spans="2:5" s="451" customFormat="1">
      <c r="B155" s="452"/>
      <c r="C155" s="453"/>
      <c r="E155" s="452"/>
    </row>
    <row r="156" spans="2:5" s="451" customFormat="1">
      <c r="B156" s="452"/>
      <c r="C156" s="453"/>
      <c r="E156" s="452"/>
    </row>
    <row r="157" spans="2:5" s="451" customFormat="1">
      <c r="B157" s="452"/>
      <c r="C157" s="453"/>
      <c r="E157" s="452"/>
    </row>
    <row r="158" spans="2:5" s="451" customFormat="1">
      <c r="B158" s="452"/>
      <c r="C158" s="453"/>
      <c r="E158" s="452"/>
    </row>
    <row r="159" spans="2:5" s="451" customFormat="1">
      <c r="B159" s="452"/>
      <c r="C159" s="453"/>
      <c r="E159" s="452"/>
    </row>
    <row r="160" spans="2:5" s="451" customFormat="1">
      <c r="B160" s="452"/>
      <c r="C160" s="453"/>
      <c r="E160" s="452"/>
    </row>
    <row r="161" spans="2:5" s="451" customFormat="1">
      <c r="B161" s="452"/>
      <c r="C161" s="453"/>
      <c r="E161" s="452"/>
    </row>
    <row r="162" spans="2:5" s="451" customFormat="1">
      <c r="B162" s="452"/>
      <c r="C162" s="453"/>
      <c r="E162" s="452"/>
    </row>
    <row r="163" spans="2:5" s="451" customFormat="1">
      <c r="B163" s="452"/>
      <c r="C163" s="453"/>
      <c r="E163" s="452"/>
    </row>
    <row r="164" spans="2:5" s="451" customFormat="1">
      <c r="B164" s="452"/>
      <c r="C164" s="453"/>
      <c r="E164" s="452"/>
    </row>
    <row r="165" spans="2:5" s="451" customFormat="1">
      <c r="B165" s="452"/>
      <c r="C165" s="453"/>
      <c r="E165" s="452"/>
    </row>
    <row r="166" spans="2:5" s="451" customFormat="1">
      <c r="B166" s="452"/>
      <c r="C166" s="453"/>
      <c r="E166" s="452"/>
    </row>
    <row r="167" spans="2:5" s="451" customFormat="1">
      <c r="B167" s="452"/>
      <c r="C167" s="453"/>
      <c r="E167" s="452"/>
    </row>
    <row r="168" spans="2:5" s="451" customFormat="1">
      <c r="B168" s="452"/>
      <c r="C168" s="453"/>
      <c r="E168" s="452"/>
    </row>
    <row r="169" spans="2:5" s="451" customFormat="1">
      <c r="B169" s="452"/>
      <c r="C169" s="453"/>
      <c r="E169" s="452"/>
    </row>
    <row r="170" spans="2:5" s="451" customFormat="1">
      <c r="B170" s="452"/>
      <c r="C170" s="453"/>
      <c r="E170" s="452"/>
    </row>
    <row r="171" spans="2:5" s="451" customFormat="1">
      <c r="B171" s="452"/>
      <c r="C171" s="453"/>
      <c r="E171" s="452"/>
    </row>
    <row r="172" spans="2:5" s="451" customFormat="1">
      <c r="B172" s="452"/>
      <c r="C172" s="453"/>
      <c r="E172" s="452"/>
    </row>
    <row r="173" spans="2:5" s="451" customFormat="1">
      <c r="B173" s="452"/>
      <c r="C173" s="453"/>
      <c r="E173" s="452"/>
    </row>
    <row r="174" spans="2:5" s="451" customFormat="1">
      <c r="B174" s="452"/>
      <c r="C174" s="453"/>
      <c r="E174" s="452"/>
    </row>
    <row r="175" spans="2:5" s="451" customFormat="1">
      <c r="B175" s="452"/>
      <c r="C175" s="453"/>
      <c r="E175" s="452"/>
    </row>
  </sheetData>
  <mergeCells count="18">
    <mergeCell ref="G31:G33"/>
    <mergeCell ref="H30:H33"/>
    <mergeCell ref="H28:H29"/>
    <mergeCell ref="G24:G27"/>
    <mergeCell ref="H3:H27"/>
    <mergeCell ref="G3:G17"/>
    <mergeCell ref="G18:G21"/>
    <mergeCell ref="G22:G23"/>
    <mergeCell ref="A34:C34"/>
    <mergeCell ref="B28:B29"/>
    <mergeCell ref="C31:C33"/>
    <mergeCell ref="B3:B26"/>
    <mergeCell ref="B30:B33"/>
    <mergeCell ref="A3:A33"/>
    <mergeCell ref="C24:C27"/>
    <mergeCell ref="C3:C17"/>
    <mergeCell ref="C18:C21"/>
    <mergeCell ref="C22:C23"/>
  </mergeCell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5"/>
  <sheetViews>
    <sheetView showGridLines="0" topLeftCell="C70" zoomScale="50" zoomScaleNormal="50" workbookViewId="0">
      <selection activeCell="G76" sqref="G76"/>
    </sheetView>
  </sheetViews>
  <sheetFormatPr baseColWidth="10" defaultRowHeight="15.75"/>
  <cols>
    <col min="1" max="1" width="14.28515625" style="75" customWidth="1"/>
    <col min="2" max="2" width="20.85546875" style="75" bestFit="1" customWidth="1"/>
    <col min="3" max="3" width="30.28515625" style="247" customWidth="1"/>
    <col min="4" max="4" width="28.42578125" style="151" customWidth="1"/>
    <col min="5" max="5" width="19.7109375" style="75" hidden="1" customWidth="1"/>
    <col min="6" max="6" width="19.140625" style="75" hidden="1" customWidth="1"/>
    <col min="7" max="7" width="15.85546875" style="325" customWidth="1"/>
    <col min="8" max="8" width="23.140625" style="325" hidden="1" customWidth="1"/>
    <col min="9" max="9" width="23.42578125" style="325" customWidth="1"/>
    <col min="10" max="10" width="15" style="75" bestFit="1" customWidth="1"/>
    <col min="11" max="11" width="19.7109375" style="75" customWidth="1"/>
    <col min="12" max="89" width="11.42578125" style="451"/>
    <col min="90" max="16384" width="11.42578125" style="75"/>
  </cols>
  <sheetData>
    <row r="1" spans="1:11" ht="59.25" customHeight="1">
      <c r="A1" s="73" t="s">
        <v>141</v>
      </c>
      <c r="B1" s="145" t="s">
        <v>147</v>
      </c>
      <c r="C1" s="145" t="s">
        <v>142</v>
      </c>
      <c r="D1" s="152" t="s">
        <v>282</v>
      </c>
      <c r="E1" s="145" t="s">
        <v>242</v>
      </c>
      <c r="F1" s="145" t="s">
        <v>145</v>
      </c>
      <c r="G1" s="333" t="s">
        <v>231</v>
      </c>
      <c r="H1" s="334" t="s">
        <v>138</v>
      </c>
      <c r="I1" s="334" t="s">
        <v>136</v>
      </c>
      <c r="J1" s="145" t="s">
        <v>155</v>
      </c>
      <c r="K1" s="74" t="s">
        <v>153</v>
      </c>
    </row>
    <row r="2" spans="1:11" ht="20.25" customHeight="1">
      <c r="A2" s="907" t="s">
        <v>90</v>
      </c>
      <c r="B2" s="914" t="s">
        <v>140</v>
      </c>
      <c r="C2" s="888" t="s">
        <v>367</v>
      </c>
      <c r="D2" s="195" t="s">
        <v>366</v>
      </c>
      <c r="E2" s="270"/>
      <c r="F2" s="270"/>
      <c r="G2" s="193"/>
      <c r="H2" s="193"/>
      <c r="I2" s="193"/>
      <c r="J2" s="904">
        <f>SUM(E2:I8)</f>
        <v>1</v>
      </c>
      <c r="K2" s="894">
        <f>SUM(J2:J11)</f>
        <v>4</v>
      </c>
    </row>
    <row r="3" spans="1:11" ht="20.25" customHeight="1">
      <c r="A3" s="908"/>
      <c r="B3" s="915"/>
      <c r="C3" s="881"/>
      <c r="D3" s="359" t="s">
        <v>939</v>
      </c>
      <c r="E3" s="580"/>
      <c r="F3" s="271"/>
      <c r="G3" s="579"/>
      <c r="H3" s="579"/>
      <c r="I3" s="579"/>
      <c r="J3" s="905"/>
      <c r="K3" s="895"/>
    </row>
    <row r="4" spans="1:11" ht="20.25" customHeight="1">
      <c r="A4" s="908"/>
      <c r="B4" s="915"/>
      <c r="C4" s="881"/>
      <c r="D4" s="146" t="s">
        <v>368</v>
      </c>
      <c r="E4" s="423"/>
      <c r="F4" s="423"/>
      <c r="G4" s="192"/>
      <c r="H4" s="192"/>
      <c r="I4" s="192">
        <v>1</v>
      </c>
      <c r="J4" s="905"/>
      <c r="K4" s="895"/>
    </row>
    <row r="5" spans="1:11" ht="20.25" customHeight="1">
      <c r="A5" s="908"/>
      <c r="B5" s="915"/>
      <c r="C5" s="881"/>
      <c r="D5" s="146" t="s">
        <v>369</v>
      </c>
      <c r="E5" s="423"/>
      <c r="F5" s="423"/>
      <c r="G5" s="192"/>
      <c r="H5" s="192"/>
      <c r="I5" s="192"/>
      <c r="J5" s="905"/>
      <c r="K5" s="895"/>
    </row>
    <row r="6" spans="1:11" ht="20.25" customHeight="1">
      <c r="A6" s="908"/>
      <c r="B6" s="915"/>
      <c r="C6" s="881"/>
      <c r="D6" s="146" t="s">
        <v>370</v>
      </c>
      <c r="E6" s="423"/>
      <c r="F6" s="423"/>
      <c r="G6" s="192"/>
      <c r="H6" s="192"/>
      <c r="I6" s="192"/>
      <c r="J6" s="905"/>
      <c r="K6" s="895"/>
    </row>
    <row r="7" spans="1:11" ht="20.25" customHeight="1">
      <c r="A7" s="908"/>
      <c r="B7" s="915"/>
      <c r="C7" s="881"/>
      <c r="D7" s="146" t="s">
        <v>371</v>
      </c>
      <c r="E7" s="423"/>
      <c r="F7" s="423"/>
      <c r="G7" s="192"/>
      <c r="H7" s="192"/>
      <c r="I7" s="192"/>
      <c r="J7" s="905"/>
      <c r="K7" s="895"/>
    </row>
    <row r="8" spans="1:11" ht="20.25" customHeight="1">
      <c r="A8" s="908"/>
      <c r="B8" s="915"/>
      <c r="C8" s="881"/>
      <c r="D8" s="146" t="s">
        <v>372</v>
      </c>
      <c r="E8" s="423"/>
      <c r="F8" s="423"/>
      <c r="G8" s="192"/>
      <c r="H8" s="192"/>
      <c r="I8" s="192"/>
      <c r="J8" s="905"/>
      <c r="K8" s="895"/>
    </row>
    <row r="9" spans="1:11" ht="20.25" customHeight="1">
      <c r="A9" s="908"/>
      <c r="B9" s="358"/>
      <c r="C9" s="881" t="s">
        <v>777</v>
      </c>
      <c r="D9" s="359" t="s">
        <v>778</v>
      </c>
      <c r="E9" s="423"/>
      <c r="F9" s="423"/>
      <c r="G9" s="271"/>
      <c r="H9" s="271"/>
      <c r="I9" s="271"/>
      <c r="J9" s="905">
        <f>SUM(E9:I11)</f>
        <v>3</v>
      </c>
      <c r="K9" s="895"/>
    </row>
    <row r="10" spans="1:11" ht="20.25" customHeight="1">
      <c r="A10" s="908"/>
      <c r="B10" s="358"/>
      <c r="C10" s="881"/>
      <c r="D10" s="359" t="s">
        <v>779</v>
      </c>
      <c r="E10" s="423"/>
      <c r="F10" s="423"/>
      <c r="G10" s="192">
        <v>1</v>
      </c>
      <c r="H10" s="192"/>
      <c r="I10" s="192">
        <v>2</v>
      </c>
      <c r="J10" s="905"/>
      <c r="K10" s="895"/>
    </row>
    <row r="11" spans="1:11" ht="20.25" customHeight="1">
      <c r="A11" s="908"/>
      <c r="B11" s="478"/>
      <c r="C11" s="881"/>
      <c r="D11" s="359" t="s">
        <v>385</v>
      </c>
      <c r="E11" s="479"/>
      <c r="F11" s="479"/>
      <c r="G11" s="479"/>
      <c r="H11" s="479"/>
      <c r="I11" s="479"/>
      <c r="J11" s="905"/>
      <c r="K11" s="896"/>
    </row>
    <row r="12" spans="1:11" ht="20.25" customHeight="1">
      <c r="A12" s="908"/>
      <c r="B12" s="898" t="s">
        <v>139</v>
      </c>
      <c r="C12" s="902" t="s">
        <v>151</v>
      </c>
      <c r="D12" s="161" t="s">
        <v>373</v>
      </c>
      <c r="E12" s="181"/>
      <c r="F12" s="181"/>
      <c r="G12" s="181"/>
      <c r="H12" s="181"/>
      <c r="I12" s="181"/>
      <c r="J12" s="900">
        <f>SUM(E12:I19)</f>
        <v>0</v>
      </c>
      <c r="K12" s="899">
        <f>SUM(J12:J25)</f>
        <v>0</v>
      </c>
    </row>
    <row r="13" spans="1:11" ht="20.25" customHeight="1">
      <c r="A13" s="908"/>
      <c r="B13" s="898"/>
      <c r="C13" s="902"/>
      <c r="D13" s="161" t="s">
        <v>369</v>
      </c>
      <c r="E13" s="181"/>
      <c r="F13" s="181"/>
      <c r="G13" s="181"/>
      <c r="H13" s="181"/>
      <c r="I13" s="181"/>
      <c r="J13" s="900"/>
      <c r="K13" s="900"/>
    </row>
    <row r="14" spans="1:11" ht="20.25" customHeight="1">
      <c r="A14" s="908"/>
      <c r="B14" s="898"/>
      <c r="C14" s="902"/>
      <c r="D14" s="161" t="s">
        <v>374</v>
      </c>
      <c r="E14" s="181"/>
      <c r="F14" s="181"/>
      <c r="G14" s="181"/>
      <c r="H14" s="181"/>
      <c r="I14" s="181"/>
      <c r="J14" s="900"/>
      <c r="K14" s="900"/>
    </row>
    <row r="15" spans="1:11" ht="20.25" customHeight="1">
      <c r="A15" s="908"/>
      <c r="B15" s="898"/>
      <c r="C15" s="902"/>
      <c r="D15" s="161" t="s">
        <v>850</v>
      </c>
      <c r="E15" s="181"/>
      <c r="F15" s="181"/>
      <c r="G15" s="181"/>
      <c r="H15" s="181"/>
      <c r="I15" s="181"/>
      <c r="J15" s="900"/>
      <c r="K15" s="900"/>
    </row>
    <row r="16" spans="1:11" ht="20.25" customHeight="1">
      <c r="A16" s="908"/>
      <c r="B16" s="898"/>
      <c r="C16" s="902"/>
      <c r="D16" s="161" t="s">
        <v>1085</v>
      </c>
      <c r="E16" s="181"/>
      <c r="F16" s="181"/>
      <c r="G16" s="181"/>
      <c r="H16" s="181"/>
      <c r="I16" s="181"/>
      <c r="J16" s="900"/>
      <c r="K16" s="900"/>
    </row>
    <row r="17" spans="1:11" ht="20.25" customHeight="1">
      <c r="A17" s="908"/>
      <c r="B17" s="898"/>
      <c r="C17" s="902"/>
      <c r="D17" s="161" t="s">
        <v>370</v>
      </c>
      <c r="E17" s="181"/>
      <c r="F17" s="181"/>
      <c r="G17" s="181"/>
      <c r="H17" s="181"/>
      <c r="I17" s="181"/>
      <c r="J17" s="900"/>
      <c r="K17" s="900"/>
    </row>
    <row r="18" spans="1:11" ht="20.25" customHeight="1">
      <c r="A18" s="908"/>
      <c r="B18" s="898"/>
      <c r="C18" s="902"/>
      <c r="D18" s="161" t="s">
        <v>746</v>
      </c>
      <c r="E18" s="181"/>
      <c r="F18" s="181"/>
      <c r="G18" s="181"/>
      <c r="H18" s="181"/>
      <c r="I18" s="181"/>
      <c r="J18" s="900"/>
      <c r="K18" s="900"/>
    </row>
    <row r="19" spans="1:11" ht="20.25" customHeight="1">
      <c r="A19" s="908"/>
      <c r="B19" s="898"/>
      <c r="C19" s="902"/>
      <c r="D19" s="161" t="s">
        <v>375</v>
      </c>
      <c r="E19" s="181"/>
      <c r="F19" s="181"/>
      <c r="G19" s="181"/>
      <c r="H19" s="181"/>
      <c r="I19" s="181"/>
      <c r="J19" s="900"/>
      <c r="K19" s="900"/>
    </row>
    <row r="20" spans="1:11" ht="20.25" customHeight="1">
      <c r="A20" s="908"/>
      <c r="B20" s="898"/>
      <c r="C20" s="902" t="s">
        <v>14</v>
      </c>
      <c r="D20" s="161" t="s">
        <v>373</v>
      </c>
      <c r="E20" s="181"/>
      <c r="F20" s="181"/>
      <c r="G20" s="181"/>
      <c r="H20" s="181"/>
      <c r="I20" s="181"/>
      <c r="J20" s="900">
        <f>SUM(E20:I24)</f>
        <v>0</v>
      </c>
      <c r="K20" s="900"/>
    </row>
    <row r="21" spans="1:11" ht="20.25" customHeight="1">
      <c r="A21" s="908"/>
      <c r="B21" s="898"/>
      <c r="C21" s="902"/>
      <c r="D21" s="161" t="s">
        <v>1258</v>
      </c>
      <c r="E21" s="181"/>
      <c r="F21" s="181"/>
      <c r="G21" s="181"/>
      <c r="H21" s="181"/>
      <c r="I21" s="181"/>
      <c r="J21" s="900"/>
      <c r="K21" s="900"/>
    </row>
    <row r="22" spans="1:11" ht="20.25" customHeight="1">
      <c r="A22" s="908"/>
      <c r="B22" s="898"/>
      <c r="C22" s="902"/>
      <c r="D22" s="161" t="s">
        <v>376</v>
      </c>
      <c r="E22" s="181"/>
      <c r="F22" s="181"/>
      <c r="G22" s="181"/>
      <c r="H22" s="181"/>
      <c r="I22" s="181"/>
      <c r="J22" s="900"/>
      <c r="K22" s="900"/>
    </row>
    <row r="23" spans="1:11" ht="20.25" customHeight="1">
      <c r="A23" s="908"/>
      <c r="B23" s="898"/>
      <c r="C23" s="902"/>
      <c r="D23" s="161" t="s">
        <v>377</v>
      </c>
      <c r="E23" s="181"/>
      <c r="F23" s="181"/>
      <c r="G23" s="181"/>
      <c r="H23" s="181"/>
      <c r="I23" s="181"/>
      <c r="J23" s="900"/>
      <c r="K23" s="900"/>
    </row>
    <row r="24" spans="1:11" ht="20.25" customHeight="1">
      <c r="A24" s="908"/>
      <c r="B24" s="898"/>
      <c r="C24" s="902"/>
      <c r="D24" s="161" t="s">
        <v>375</v>
      </c>
      <c r="E24" s="181"/>
      <c r="F24" s="181"/>
      <c r="G24" s="181"/>
      <c r="H24" s="181"/>
      <c r="I24" s="181"/>
      <c r="J24" s="900"/>
      <c r="K24" s="900"/>
    </row>
    <row r="25" spans="1:11" ht="20.25" customHeight="1">
      <c r="A25" s="908"/>
      <c r="B25" s="153"/>
      <c r="C25" s="189" t="s">
        <v>222</v>
      </c>
      <c r="D25" s="161"/>
      <c r="E25" s="181"/>
      <c r="F25" s="181"/>
      <c r="G25" s="181"/>
      <c r="H25" s="181"/>
      <c r="I25" s="181"/>
      <c r="J25" s="163">
        <f>SUM(E25:I25)</f>
        <v>0</v>
      </c>
      <c r="K25" s="901"/>
    </row>
    <row r="26" spans="1:11" ht="20.25" customHeight="1">
      <c r="A26" s="908"/>
      <c r="B26" s="903" t="s">
        <v>146</v>
      </c>
      <c r="C26" s="881" t="s">
        <v>34</v>
      </c>
      <c r="D26" s="146" t="s">
        <v>889</v>
      </c>
      <c r="E26" s="423"/>
      <c r="F26" s="423"/>
      <c r="G26" s="192"/>
      <c r="H26" s="192"/>
      <c r="I26" s="192"/>
      <c r="J26" s="905">
        <f>SUM(E26:I31)</f>
        <v>0</v>
      </c>
      <c r="K26" s="904">
        <f>SUM(J26)</f>
        <v>0</v>
      </c>
    </row>
    <row r="27" spans="1:11" ht="20.25" customHeight="1">
      <c r="A27" s="908"/>
      <c r="B27" s="903"/>
      <c r="C27" s="881"/>
      <c r="D27" s="146" t="s">
        <v>913</v>
      </c>
      <c r="E27" s="423"/>
      <c r="F27" s="423"/>
      <c r="G27" s="192"/>
      <c r="H27" s="192"/>
      <c r="I27" s="192"/>
      <c r="J27" s="905"/>
      <c r="K27" s="905"/>
    </row>
    <row r="28" spans="1:11" ht="20.25" customHeight="1">
      <c r="A28" s="908"/>
      <c r="B28" s="903"/>
      <c r="C28" s="881"/>
      <c r="D28" s="359" t="s">
        <v>914</v>
      </c>
      <c r="E28" s="571"/>
      <c r="F28" s="571"/>
      <c r="G28" s="571"/>
      <c r="H28" s="571"/>
      <c r="I28" s="571"/>
      <c r="J28" s="905"/>
      <c r="K28" s="905"/>
    </row>
    <row r="29" spans="1:11" ht="20.25" customHeight="1">
      <c r="A29" s="908"/>
      <c r="B29" s="903"/>
      <c r="C29" s="881"/>
      <c r="D29" s="359" t="s">
        <v>915</v>
      </c>
      <c r="E29" s="571"/>
      <c r="F29" s="571"/>
      <c r="G29" s="571"/>
      <c r="H29" s="571"/>
      <c r="I29" s="571"/>
      <c r="J29" s="905"/>
      <c r="K29" s="905"/>
    </row>
    <row r="30" spans="1:11" ht="20.25" customHeight="1">
      <c r="A30" s="908"/>
      <c r="B30" s="903"/>
      <c r="C30" s="881"/>
      <c r="D30" s="359" t="s">
        <v>1259</v>
      </c>
      <c r="E30" s="800"/>
      <c r="F30" s="800"/>
      <c r="G30" s="800"/>
      <c r="H30" s="800"/>
      <c r="I30" s="800"/>
      <c r="J30" s="905"/>
      <c r="K30" s="905"/>
    </row>
    <row r="31" spans="1:11" ht="20.25" customHeight="1">
      <c r="A31" s="908"/>
      <c r="B31" s="903"/>
      <c r="C31" s="881"/>
      <c r="D31" s="146" t="s">
        <v>378</v>
      </c>
      <c r="E31" s="423"/>
      <c r="F31" s="423"/>
      <c r="G31" s="192"/>
      <c r="H31" s="192"/>
      <c r="I31" s="192"/>
      <c r="J31" s="905"/>
      <c r="K31" s="906"/>
    </row>
    <row r="32" spans="1:11" ht="20.25" customHeight="1">
      <c r="A32" s="908"/>
      <c r="B32" s="898" t="s">
        <v>143</v>
      </c>
      <c r="C32" s="902" t="s">
        <v>40</v>
      </c>
      <c r="D32" s="161" t="s">
        <v>379</v>
      </c>
      <c r="E32" s="181"/>
      <c r="F32" s="326"/>
      <c r="G32" s="326">
        <v>1</v>
      </c>
      <c r="H32" s="326"/>
      <c r="I32" s="327"/>
      <c r="J32" s="900">
        <f>SUM(E32:I35)</f>
        <v>1</v>
      </c>
      <c r="K32" s="899">
        <f>SUM(J32:J65)</f>
        <v>7</v>
      </c>
    </row>
    <row r="33" spans="1:11" ht="20.25" customHeight="1">
      <c r="A33" s="908"/>
      <c r="B33" s="898"/>
      <c r="C33" s="902"/>
      <c r="D33" s="161" t="s">
        <v>380</v>
      </c>
      <c r="E33" s="181"/>
      <c r="F33" s="326"/>
      <c r="G33" s="326"/>
      <c r="H33" s="326"/>
      <c r="I33" s="327"/>
      <c r="J33" s="900"/>
      <c r="K33" s="900"/>
    </row>
    <row r="34" spans="1:11" ht="20.25" customHeight="1">
      <c r="A34" s="908"/>
      <c r="B34" s="898"/>
      <c r="C34" s="902"/>
      <c r="D34" s="161" t="s">
        <v>1122</v>
      </c>
      <c r="E34" s="181"/>
      <c r="F34" s="326"/>
      <c r="G34" s="326"/>
      <c r="H34" s="326"/>
      <c r="I34" s="327"/>
      <c r="J34" s="900"/>
      <c r="K34" s="900"/>
    </row>
    <row r="35" spans="1:11" ht="20.25" customHeight="1">
      <c r="A35" s="908"/>
      <c r="B35" s="898"/>
      <c r="C35" s="902"/>
      <c r="D35" s="161" t="s">
        <v>381</v>
      </c>
      <c r="E35" s="181"/>
      <c r="F35" s="326"/>
      <c r="G35" s="326"/>
      <c r="H35" s="326"/>
      <c r="I35" s="327"/>
      <c r="J35" s="900"/>
      <c r="K35" s="900"/>
    </row>
    <row r="36" spans="1:11" ht="20.25" customHeight="1">
      <c r="A36" s="908"/>
      <c r="B36" s="898"/>
      <c r="C36" s="902" t="s">
        <v>41</v>
      </c>
      <c r="D36" s="161" t="s">
        <v>373</v>
      </c>
      <c r="E36" s="181"/>
      <c r="F36" s="326"/>
      <c r="G36" s="326"/>
      <c r="H36" s="326"/>
      <c r="I36" s="327"/>
      <c r="J36" s="900">
        <f>SUM(E36:I41)</f>
        <v>2</v>
      </c>
      <c r="K36" s="900"/>
    </row>
    <row r="37" spans="1:11" ht="20.25" customHeight="1">
      <c r="A37" s="908"/>
      <c r="B37" s="898"/>
      <c r="C37" s="902"/>
      <c r="D37" s="161" t="s">
        <v>382</v>
      </c>
      <c r="E37" s="181"/>
      <c r="F37" s="326"/>
      <c r="G37" s="326"/>
      <c r="H37" s="326"/>
      <c r="I37" s="327"/>
      <c r="J37" s="900"/>
      <c r="K37" s="900"/>
    </row>
    <row r="38" spans="1:11" ht="20.25" customHeight="1">
      <c r="A38" s="908"/>
      <c r="B38" s="898"/>
      <c r="C38" s="902"/>
      <c r="D38" s="161" t="s">
        <v>383</v>
      </c>
      <c r="E38" s="181"/>
      <c r="F38" s="326"/>
      <c r="G38" s="326"/>
      <c r="H38" s="326"/>
      <c r="I38" s="327"/>
      <c r="J38" s="900"/>
      <c r="K38" s="900"/>
    </row>
    <row r="39" spans="1:11" ht="20.25" customHeight="1">
      <c r="A39" s="908"/>
      <c r="B39" s="898"/>
      <c r="C39" s="902"/>
      <c r="D39" s="161" t="s">
        <v>384</v>
      </c>
      <c r="E39" s="181"/>
      <c r="F39" s="326"/>
      <c r="G39" s="326"/>
      <c r="H39" s="326"/>
      <c r="I39" s="327">
        <v>1</v>
      </c>
      <c r="J39" s="900"/>
      <c r="K39" s="900"/>
    </row>
    <row r="40" spans="1:11" ht="20.25" customHeight="1">
      <c r="A40" s="908"/>
      <c r="B40" s="898"/>
      <c r="C40" s="902"/>
      <c r="D40" s="161" t="s">
        <v>385</v>
      </c>
      <c r="E40" s="181"/>
      <c r="F40" s="326"/>
      <c r="G40" s="326"/>
      <c r="H40" s="326"/>
      <c r="I40" s="327"/>
      <c r="J40" s="900"/>
      <c r="K40" s="900"/>
    </row>
    <row r="41" spans="1:11" ht="20.25" customHeight="1">
      <c r="A41" s="908"/>
      <c r="B41" s="898"/>
      <c r="C41" s="902"/>
      <c r="D41" s="161" t="s">
        <v>386</v>
      </c>
      <c r="E41" s="181"/>
      <c r="F41" s="326"/>
      <c r="G41" s="326"/>
      <c r="H41" s="326"/>
      <c r="I41" s="327">
        <v>1</v>
      </c>
      <c r="J41" s="900"/>
      <c r="K41" s="900"/>
    </row>
    <row r="42" spans="1:11" ht="20.25" customHeight="1">
      <c r="A42" s="908"/>
      <c r="B42" s="898"/>
      <c r="C42" s="902" t="s">
        <v>42</v>
      </c>
      <c r="D42" s="161" t="s">
        <v>387</v>
      </c>
      <c r="E42" s="181"/>
      <c r="F42" s="326"/>
      <c r="G42" s="326"/>
      <c r="H42" s="326"/>
      <c r="I42" s="327"/>
      <c r="J42" s="900">
        <f>SUM(E42:I47)</f>
        <v>1</v>
      </c>
      <c r="K42" s="900"/>
    </row>
    <row r="43" spans="1:11" ht="20.25" customHeight="1">
      <c r="A43" s="908"/>
      <c r="B43" s="898"/>
      <c r="C43" s="902"/>
      <c r="D43" s="161" t="s">
        <v>388</v>
      </c>
      <c r="E43" s="181"/>
      <c r="F43" s="326"/>
      <c r="G43" s="326"/>
      <c r="H43" s="326"/>
      <c r="I43" s="327"/>
      <c r="J43" s="900"/>
      <c r="K43" s="900"/>
    </row>
    <row r="44" spans="1:11" ht="20.25" customHeight="1">
      <c r="A44" s="908"/>
      <c r="B44" s="898"/>
      <c r="C44" s="902"/>
      <c r="D44" s="161" t="s">
        <v>389</v>
      </c>
      <c r="E44" s="181"/>
      <c r="F44" s="326"/>
      <c r="G44" s="326"/>
      <c r="H44" s="326"/>
      <c r="I44" s="327"/>
      <c r="J44" s="900"/>
      <c r="K44" s="900"/>
    </row>
    <row r="45" spans="1:11" ht="20.25" customHeight="1">
      <c r="A45" s="908"/>
      <c r="B45" s="898"/>
      <c r="C45" s="902"/>
      <c r="D45" s="161" t="s">
        <v>390</v>
      </c>
      <c r="E45" s="181"/>
      <c r="F45" s="326"/>
      <c r="G45" s="326"/>
      <c r="H45" s="326"/>
      <c r="I45" s="327">
        <v>1</v>
      </c>
      <c r="J45" s="900"/>
      <c r="K45" s="900"/>
    </row>
    <row r="46" spans="1:11" ht="20.25" customHeight="1">
      <c r="A46" s="908"/>
      <c r="B46" s="898"/>
      <c r="C46" s="902"/>
      <c r="D46" s="161" t="s">
        <v>391</v>
      </c>
      <c r="E46" s="181"/>
      <c r="F46" s="326"/>
      <c r="G46" s="326"/>
      <c r="H46" s="326"/>
      <c r="I46" s="327"/>
      <c r="J46" s="900"/>
      <c r="K46" s="900"/>
    </row>
    <row r="47" spans="1:11" ht="20.25" customHeight="1">
      <c r="A47" s="908"/>
      <c r="B47" s="898"/>
      <c r="C47" s="902"/>
      <c r="D47" s="161" t="s">
        <v>1232</v>
      </c>
      <c r="E47" s="181"/>
      <c r="F47" s="326"/>
      <c r="G47" s="326"/>
      <c r="H47" s="326"/>
      <c r="I47" s="327"/>
      <c r="J47" s="900"/>
      <c r="K47" s="900"/>
    </row>
    <row r="48" spans="1:11" ht="20.25" customHeight="1">
      <c r="A48" s="908"/>
      <c r="B48" s="898"/>
      <c r="C48" s="902" t="s">
        <v>54</v>
      </c>
      <c r="D48" s="161" t="s">
        <v>392</v>
      </c>
      <c r="E48" s="422"/>
      <c r="F48" s="326"/>
      <c r="G48" s="326"/>
      <c r="H48" s="326"/>
      <c r="I48" s="327"/>
      <c r="J48" s="900">
        <f>SUM(E48:I51)</f>
        <v>2</v>
      </c>
      <c r="K48" s="900"/>
    </row>
    <row r="49" spans="1:11" ht="20.25" customHeight="1">
      <c r="A49" s="908"/>
      <c r="B49" s="898"/>
      <c r="C49" s="902"/>
      <c r="D49" s="161" t="s">
        <v>393</v>
      </c>
      <c r="E49" s="181"/>
      <c r="F49" s="326"/>
      <c r="G49" s="326"/>
      <c r="H49" s="326"/>
      <c r="I49" s="327">
        <v>1</v>
      </c>
      <c r="J49" s="900"/>
      <c r="K49" s="900"/>
    </row>
    <row r="50" spans="1:11" ht="20.25" customHeight="1">
      <c r="A50" s="908"/>
      <c r="B50" s="898"/>
      <c r="C50" s="902"/>
      <c r="D50" s="161" t="s">
        <v>385</v>
      </c>
      <c r="E50" s="181"/>
      <c r="F50" s="326"/>
      <c r="G50" s="326"/>
      <c r="H50" s="326"/>
      <c r="I50" s="327"/>
      <c r="J50" s="900"/>
      <c r="K50" s="900"/>
    </row>
    <row r="51" spans="1:11" ht="20.25" customHeight="1">
      <c r="A51" s="908"/>
      <c r="B51" s="898"/>
      <c r="C51" s="902"/>
      <c r="D51" s="161" t="s">
        <v>394</v>
      </c>
      <c r="E51" s="181"/>
      <c r="F51" s="326"/>
      <c r="G51" s="326">
        <v>1</v>
      </c>
      <c r="H51" s="326"/>
      <c r="I51" s="327"/>
      <c r="J51" s="900"/>
      <c r="K51" s="900"/>
    </row>
    <row r="52" spans="1:11" ht="20.25" customHeight="1">
      <c r="A52" s="908"/>
      <c r="B52" s="898"/>
      <c r="C52" s="189" t="s">
        <v>61</v>
      </c>
      <c r="D52" s="161"/>
      <c r="E52" s="181"/>
      <c r="F52" s="326"/>
      <c r="G52" s="326"/>
      <c r="H52" s="326"/>
      <c r="I52" s="327"/>
      <c r="J52" s="163">
        <f>SUM(E52:I52)</f>
        <v>0</v>
      </c>
      <c r="K52" s="900"/>
    </row>
    <row r="53" spans="1:11" ht="20.25" customHeight="1">
      <c r="A53" s="908"/>
      <c r="B53" s="898"/>
      <c r="C53" s="902" t="s">
        <v>152</v>
      </c>
      <c r="D53" s="187" t="s">
        <v>398</v>
      </c>
      <c r="E53" s="181"/>
      <c r="F53" s="326"/>
      <c r="G53" s="326"/>
      <c r="H53" s="326"/>
      <c r="I53" s="327"/>
      <c r="J53" s="900">
        <f>SUM(E53:I57)</f>
        <v>0</v>
      </c>
      <c r="K53" s="900"/>
    </row>
    <row r="54" spans="1:11" ht="20.25" customHeight="1">
      <c r="A54" s="908"/>
      <c r="B54" s="898"/>
      <c r="C54" s="902"/>
      <c r="D54" s="161" t="s">
        <v>399</v>
      </c>
      <c r="E54" s="181"/>
      <c r="F54" s="326"/>
      <c r="G54" s="326"/>
      <c r="H54" s="326"/>
      <c r="I54" s="327"/>
      <c r="J54" s="900"/>
      <c r="K54" s="900"/>
    </row>
    <row r="55" spans="1:11" ht="20.25" customHeight="1">
      <c r="A55" s="908"/>
      <c r="B55" s="898"/>
      <c r="C55" s="902"/>
      <c r="D55" s="164" t="s">
        <v>400</v>
      </c>
      <c r="E55" s="181"/>
      <c r="F55" s="326"/>
      <c r="G55" s="326"/>
      <c r="H55" s="326"/>
      <c r="I55" s="327"/>
      <c r="J55" s="900"/>
      <c r="K55" s="900"/>
    </row>
    <row r="56" spans="1:11" ht="20.25" customHeight="1">
      <c r="A56" s="908"/>
      <c r="B56" s="898"/>
      <c r="C56" s="902"/>
      <c r="D56" s="161" t="s">
        <v>401</v>
      </c>
      <c r="E56" s="181"/>
      <c r="F56" s="326"/>
      <c r="G56" s="326"/>
      <c r="H56" s="326"/>
      <c r="I56" s="327"/>
      <c r="J56" s="900"/>
      <c r="K56" s="900"/>
    </row>
    <row r="57" spans="1:11" ht="20.25" customHeight="1">
      <c r="A57" s="908"/>
      <c r="B57" s="898"/>
      <c r="C57" s="902"/>
      <c r="D57" s="161" t="s">
        <v>402</v>
      </c>
      <c r="E57" s="181"/>
      <c r="F57" s="326"/>
      <c r="G57" s="326"/>
      <c r="H57" s="326"/>
      <c r="I57" s="327"/>
      <c r="J57" s="900"/>
      <c r="K57" s="900"/>
    </row>
    <row r="58" spans="1:11" ht="20.25" customHeight="1">
      <c r="A58" s="908"/>
      <c r="B58" s="898"/>
      <c r="C58" s="902" t="s">
        <v>62</v>
      </c>
      <c r="D58" s="161" t="s">
        <v>403</v>
      </c>
      <c r="E58" s="181"/>
      <c r="F58" s="326"/>
      <c r="G58" s="326"/>
      <c r="H58" s="326"/>
      <c r="I58" s="327"/>
      <c r="J58" s="900">
        <f>SUM(E58:I60)</f>
        <v>0</v>
      </c>
      <c r="K58" s="900"/>
    </row>
    <row r="59" spans="1:11" ht="20.25" customHeight="1">
      <c r="A59" s="908"/>
      <c r="B59" s="898"/>
      <c r="C59" s="902"/>
      <c r="D59" s="161" t="s">
        <v>404</v>
      </c>
      <c r="E59" s="181"/>
      <c r="F59" s="326"/>
      <c r="G59" s="326"/>
      <c r="H59" s="326"/>
      <c r="I59" s="327"/>
      <c r="J59" s="900"/>
      <c r="K59" s="900"/>
    </row>
    <row r="60" spans="1:11" ht="20.25" customHeight="1">
      <c r="A60" s="908"/>
      <c r="B60" s="898"/>
      <c r="C60" s="902"/>
      <c r="D60" s="161" t="s">
        <v>405</v>
      </c>
      <c r="E60" s="181"/>
      <c r="F60" s="326"/>
      <c r="G60" s="326"/>
      <c r="H60" s="326"/>
      <c r="I60" s="327"/>
      <c r="J60" s="900"/>
      <c r="K60" s="900"/>
    </row>
    <row r="61" spans="1:11" ht="20.25" customHeight="1">
      <c r="A61" s="908"/>
      <c r="B61" s="898"/>
      <c r="C61" s="902" t="s">
        <v>119</v>
      </c>
      <c r="D61" s="161" t="s">
        <v>394</v>
      </c>
      <c r="E61" s="181"/>
      <c r="F61" s="326"/>
      <c r="G61" s="326"/>
      <c r="H61" s="326"/>
      <c r="I61" s="327"/>
      <c r="J61" s="900">
        <f>SUM(E61:I66)</f>
        <v>1</v>
      </c>
      <c r="K61" s="900"/>
    </row>
    <row r="62" spans="1:11" ht="20.25" customHeight="1">
      <c r="A62" s="908"/>
      <c r="B62" s="153"/>
      <c r="C62" s="902"/>
      <c r="D62" s="161" t="s">
        <v>395</v>
      </c>
      <c r="E62" s="181"/>
      <c r="F62" s="326"/>
      <c r="G62" s="326"/>
      <c r="H62" s="326"/>
      <c r="I62" s="327"/>
      <c r="J62" s="900"/>
      <c r="K62" s="900"/>
    </row>
    <row r="63" spans="1:11" ht="20.25" customHeight="1">
      <c r="A63" s="908"/>
      <c r="B63" s="153"/>
      <c r="C63" s="902"/>
      <c r="D63" s="161" t="s">
        <v>396</v>
      </c>
      <c r="E63" s="181"/>
      <c r="F63" s="326"/>
      <c r="G63" s="326"/>
      <c r="H63" s="326"/>
      <c r="I63" s="327"/>
      <c r="J63" s="900"/>
      <c r="K63" s="900"/>
    </row>
    <row r="64" spans="1:11" ht="20.25" customHeight="1">
      <c r="A64" s="908"/>
      <c r="B64" s="593"/>
      <c r="C64" s="902"/>
      <c r="D64" s="161" t="s">
        <v>950</v>
      </c>
      <c r="E64" s="181"/>
      <c r="F64" s="326"/>
      <c r="G64" s="326"/>
      <c r="H64" s="326"/>
      <c r="I64" s="327"/>
      <c r="J64" s="900"/>
      <c r="K64" s="900"/>
    </row>
    <row r="65" spans="1:11" ht="20.25" customHeight="1">
      <c r="A65" s="908"/>
      <c r="B65" s="153"/>
      <c r="C65" s="902"/>
      <c r="D65" s="161" t="s">
        <v>397</v>
      </c>
      <c r="E65" s="181"/>
      <c r="F65" s="326"/>
      <c r="G65" s="326"/>
      <c r="H65" s="326"/>
      <c r="I65" s="327">
        <v>1</v>
      </c>
      <c r="J65" s="900"/>
      <c r="K65" s="901"/>
    </row>
    <row r="66" spans="1:11" ht="20.25" customHeight="1">
      <c r="A66" s="908"/>
      <c r="B66" s="581"/>
      <c r="C66" s="902"/>
      <c r="D66" s="161" t="s">
        <v>917</v>
      </c>
      <c r="E66" s="181"/>
      <c r="F66" s="326"/>
      <c r="G66" s="326"/>
      <c r="H66" s="326"/>
      <c r="I66" s="327"/>
      <c r="J66" s="900"/>
      <c r="K66" s="582"/>
    </row>
    <row r="67" spans="1:11" ht="20.25" customHeight="1">
      <c r="A67" s="908"/>
      <c r="B67" s="911" t="s">
        <v>144</v>
      </c>
      <c r="C67" s="881" t="s">
        <v>66</v>
      </c>
      <c r="D67" s="229" t="s">
        <v>940</v>
      </c>
      <c r="E67" s="423"/>
      <c r="F67" s="328"/>
      <c r="G67" s="328"/>
      <c r="H67" s="328"/>
      <c r="I67" s="329"/>
      <c r="J67" s="905">
        <f>SUM(E67:I72)</f>
        <v>12</v>
      </c>
      <c r="K67" s="904">
        <f>SUM(J67:J90)</f>
        <v>14</v>
      </c>
    </row>
    <row r="68" spans="1:11" ht="20.25" customHeight="1">
      <c r="A68" s="908"/>
      <c r="B68" s="911"/>
      <c r="C68" s="881"/>
      <c r="D68" s="359" t="s">
        <v>394</v>
      </c>
      <c r="E68" s="579"/>
      <c r="F68" s="328"/>
      <c r="G68" s="328"/>
      <c r="H68" s="328"/>
      <c r="I68" s="329"/>
      <c r="J68" s="905"/>
      <c r="K68" s="905"/>
    </row>
    <row r="69" spans="1:11" ht="20.25" customHeight="1">
      <c r="A69" s="908"/>
      <c r="B69" s="911"/>
      <c r="C69" s="881"/>
      <c r="D69" s="229" t="s">
        <v>409</v>
      </c>
      <c r="E69" s="423"/>
      <c r="F69" s="328"/>
      <c r="G69" s="328"/>
      <c r="H69" s="328"/>
      <c r="I69" s="329"/>
      <c r="J69" s="905"/>
      <c r="K69" s="905"/>
    </row>
    <row r="70" spans="1:11" ht="20.25" customHeight="1">
      <c r="A70" s="908"/>
      <c r="B70" s="911"/>
      <c r="C70" s="881"/>
      <c r="D70" s="359" t="s">
        <v>247</v>
      </c>
      <c r="E70" s="571"/>
      <c r="F70" s="328"/>
      <c r="G70" s="328">
        <v>4</v>
      </c>
      <c r="H70" s="328"/>
      <c r="I70" s="329">
        <v>8</v>
      </c>
      <c r="J70" s="905"/>
      <c r="K70" s="905"/>
    </row>
    <row r="71" spans="1:11" ht="20.25" customHeight="1">
      <c r="A71" s="908"/>
      <c r="B71" s="911"/>
      <c r="C71" s="881"/>
      <c r="D71" s="359" t="s">
        <v>962</v>
      </c>
      <c r="E71" s="602"/>
      <c r="F71" s="328"/>
      <c r="G71" s="328"/>
      <c r="H71" s="328"/>
      <c r="I71" s="329"/>
      <c r="J71" s="905"/>
      <c r="K71" s="905"/>
    </row>
    <row r="72" spans="1:11" ht="20.25" customHeight="1">
      <c r="A72" s="908"/>
      <c r="B72" s="911"/>
      <c r="C72" s="881"/>
      <c r="D72" s="229" t="s">
        <v>916</v>
      </c>
      <c r="E72" s="423"/>
      <c r="F72" s="328"/>
      <c r="G72" s="328"/>
      <c r="H72" s="328"/>
      <c r="I72" s="329"/>
      <c r="J72" s="905"/>
      <c r="K72" s="905"/>
    </row>
    <row r="73" spans="1:11" ht="20.25" customHeight="1">
      <c r="A73" s="908"/>
      <c r="B73" s="911"/>
      <c r="C73" s="881" t="s">
        <v>407</v>
      </c>
      <c r="D73" s="229" t="s">
        <v>1086</v>
      </c>
      <c r="E73" s="423"/>
      <c r="F73" s="328"/>
      <c r="G73" s="328"/>
      <c r="H73" s="328"/>
      <c r="I73" s="329"/>
      <c r="J73" s="905">
        <f>SUM(E73:I77)</f>
        <v>2</v>
      </c>
      <c r="K73" s="905"/>
    </row>
    <row r="74" spans="1:11" ht="20.25" customHeight="1">
      <c r="A74" s="908"/>
      <c r="B74" s="911"/>
      <c r="C74" s="881"/>
      <c r="D74" s="359" t="s">
        <v>1087</v>
      </c>
      <c r="E74" s="672"/>
      <c r="F74" s="328"/>
      <c r="G74" s="328"/>
      <c r="H74" s="328"/>
      <c r="I74" s="329"/>
      <c r="J74" s="905"/>
      <c r="K74" s="905"/>
    </row>
    <row r="75" spans="1:11" ht="20.25" customHeight="1">
      <c r="A75" s="908"/>
      <c r="B75" s="911"/>
      <c r="C75" s="881"/>
      <c r="D75" s="359" t="s">
        <v>406</v>
      </c>
      <c r="E75" s="571"/>
      <c r="F75" s="328"/>
      <c r="G75" s="328">
        <v>2</v>
      </c>
      <c r="H75" s="328"/>
      <c r="I75" s="329"/>
      <c r="J75" s="905"/>
      <c r="K75" s="905"/>
    </row>
    <row r="76" spans="1:11" ht="20.25" customHeight="1">
      <c r="A76" s="908"/>
      <c r="B76" s="911"/>
      <c r="C76" s="881"/>
      <c r="D76" s="359" t="s">
        <v>917</v>
      </c>
      <c r="E76" s="571"/>
      <c r="F76" s="328"/>
      <c r="G76" s="328"/>
      <c r="H76" s="328"/>
      <c r="I76" s="329"/>
      <c r="J76" s="905"/>
      <c r="K76" s="905"/>
    </row>
    <row r="77" spans="1:11" ht="20.25" customHeight="1">
      <c r="A77" s="908"/>
      <c r="B77" s="911"/>
      <c r="C77" s="881"/>
      <c r="D77" s="229" t="s">
        <v>1041</v>
      </c>
      <c r="E77" s="423"/>
      <c r="F77" s="328"/>
      <c r="G77" s="328"/>
      <c r="H77" s="328"/>
      <c r="I77" s="329"/>
      <c r="J77" s="905"/>
      <c r="K77" s="905"/>
    </row>
    <row r="78" spans="1:11" ht="20.25" customHeight="1">
      <c r="A78" s="908"/>
      <c r="B78" s="911"/>
      <c r="C78" s="881"/>
      <c r="D78" s="359" t="s">
        <v>1042</v>
      </c>
      <c r="E78" s="642"/>
      <c r="F78" s="328"/>
      <c r="G78" s="328"/>
      <c r="H78" s="328"/>
      <c r="I78" s="329"/>
      <c r="J78" s="640"/>
      <c r="K78" s="905"/>
    </row>
    <row r="79" spans="1:11" ht="20.25" customHeight="1">
      <c r="A79" s="908"/>
      <c r="B79" s="911"/>
      <c r="C79" s="881"/>
      <c r="D79" s="359" t="s">
        <v>941</v>
      </c>
      <c r="E79" s="579"/>
      <c r="F79" s="328"/>
      <c r="G79" s="328"/>
      <c r="H79" s="328"/>
      <c r="I79" s="329"/>
      <c r="J79" s="578"/>
      <c r="K79" s="905"/>
    </row>
    <row r="80" spans="1:11" ht="20.25" customHeight="1">
      <c r="A80" s="908"/>
      <c r="B80" s="911"/>
      <c r="C80" s="881" t="s">
        <v>73</v>
      </c>
      <c r="D80" s="229" t="s">
        <v>406</v>
      </c>
      <c r="E80" s="423"/>
      <c r="F80" s="328"/>
      <c r="G80" s="328"/>
      <c r="H80" s="328"/>
      <c r="I80" s="329"/>
      <c r="J80" s="905">
        <f>SUM(E80:I82)</f>
        <v>0</v>
      </c>
      <c r="K80" s="905"/>
    </row>
    <row r="81" spans="1:11" ht="20.25" customHeight="1">
      <c r="A81" s="908"/>
      <c r="B81" s="911"/>
      <c r="C81" s="881"/>
      <c r="D81" s="229" t="s">
        <v>408</v>
      </c>
      <c r="E81" s="423"/>
      <c r="F81" s="328"/>
      <c r="G81" s="328"/>
      <c r="H81" s="328"/>
      <c r="I81" s="329"/>
      <c r="J81" s="905"/>
      <c r="K81" s="905"/>
    </row>
    <row r="82" spans="1:11" ht="20.25" customHeight="1">
      <c r="A82" s="908"/>
      <c r="B82" s="911"/>
      <c r="C82" s="881"/>
      <c r="D82" s="229" t="s">
        <v>247</v>
      </c>
      <c r="E82" s="423"/>
      <c r="F82" s="328"/>
      <c r="G82" s="328"/>
      <c r="H82" s="328"/>
      <c r="I82" s="329"/>
      <c r="J82" s="905"/>
      <c r="K82" s="905"/>
    </row>
    <row r="83" spans="1:11" ht="20.25" customHeight="1">
      <c r="A83" s="908"/>
      <c r="B83" s="911"/>
      <c r="C83" s="186" t="s">
        <v>411</v>
      </c>
      <c r="D83" s="229" t="s">
        <v>410</v>
      </c>
      <c r="E83" s="423"/>
      <c r="F83" s="328"/>
      <c r="G83" s="328"/>
      <c r="H83" s="328"/>
      <c r="I83" s="329"/>
      <c r="J83" s="225">
        <f>SUM(E83:I83)</f>
        <v>0</v>
      </c>
      <c r="K83" s="905"/>
    </row>
    <row r="84" spans="1:11" ht="20.25" customHeight="1">
      <c r="A84" s="908"/>
      <c r="B84" s="911"/>
      <c r="C84" s="909" t="s">
        <v>208</v>
      </c>
      <c r="D84" s="188" t="s">
        <v>412</v>
      </c>
      <c r="E84" s="423"/>
      <c r="F84" s="328"/>
      <c r="G84" s="328"/>
      <c r="H84" s="328"/>
      <c r="I84" s="329"/>
      <c r="J84" s="905">
        <f>SUM(E84:I85)</f>
        <v>0</v>
      </c>
      <c r="K84" s="905"/>
    </row>
    <row r="85" spans="1:11" ht="20.25" customHeight="1">
      <c r="A85" s="908"/>
      <c r="B85" s="911"/>
      <c r="C85" s="909"/>
      <c r="D85" s="188" t="s">
        <v>413</v>
      </c>
      <c r="E85" s="423"/>
      <c r="F85" s="328"/>
      <c r="G85" s="328"/>
      <c r="H85" s="328"/>
      <c r="I85" s="329"/>
      <c r="J85" s="905"/>
      <c r="K85" s="905"/>
    </row>
    <row r="86" spans="1:11" ht="20.25" customHeight="1">
      <c r="A86" s="908"/>
      <c r="B86" s="911"/>
      <c r="C86" s="599"/>
      <c r="D86" s="188" t="s">
        <v>963</v>
      </c>
      <c r="E86" s="602"/>
      <c r="F86" s="328"/>
      <c r="G86" s="328"/>
      <c r="H86" s="328"/>
      <c r="I86" s="329"/>
      <c r="J86" s="598"/>
      <c r="K86" s="905"/>
    </row>
    <row r="87" spans="1:11" ht="20.25" customHeight="1">
      <c r="A87" s="908"/>
      <c r="B87" s="911"/>
      <c r="C87" s="599"/>
      <c r="D87" s="188" t="s">
        <v>964</v>
      </c>
      <c r="E87" s="602"/>
      <c r="F87" s="328"/>
      <c r="G87" s="328"/>
      <c r="H87" s="328"/>
      <c r="I87" s="329"/>
      <c r="J87" s="598"/>
      <c r="K87" s="905"/>
    </row>
    <row r="88" spans="1:11" ht="20.25" customHeight="1">
      <c r="A88" s="908"/>
      <c r="B88" s="911"/>
      <c r="C88" s="910" t="s">
        <v>243</v>
      </c>
      <c r="D88" s="188" t="s">
        <v>359</v>
      </c>
      <c r="E88" s="423"/>
      <c r="F88" s="328"/>
      <c r="G88" s="328"/>
      <c r="H88" s="328"/>
      <c r="I88" s="329"/>
      <c r="J88" s="905">
        <f>SUM(E88:I89)</f>
        <v>0</v>
      </c>
      <c r="K88" s="905"/>
    </row>
    <row r="89" spans="1:11" ht="20.25" customHeight="1">
      <c r="A89" s="908"/>
      <c r="B89" s="911"/>
      <c r="C89" s="910"/>
      <c r="D89" s="188" t="s">
        <v>414</v>
      </c>
      <c r="E89" s="423"/>
      <c r="F89" s="328"/>
      <c r="G89" s="328"/>
      <c r="H89" s="328"/>
      <c r="I89" s="329"/>
      <c r="J89" s="905"/>
      <c r="K89" s="905"/>
    </row>
    <row r="90" spans="1:11" ht="20.25" customHeight="1">
      <c r="A90" s="908"/>
      <c r="B90" s="911"/>
      <c r="C90" s="909" t="s">
        <v>275</v>
      </c>
      <c r="D90" s="188" t="s">
        <v>359</v>
      </c>
      <c r="E90" s="423"/>
      <c r="F90" s="328"/>
      <c r="G90" s="328"/>
      <c r="H90" s="328"/>
      <c r="I90" s="329"/>
      <c r="J90" s="905">
        <f>SUM(E90:I91)</f>
        <v>0</v>
      </c>
      <c r="K90" s="905"/>
    </row>
    <row r="91" spans="1:11" ht="20.25" customHeight="1">
      <c r="A91" s="149"/>
      <c r="B91" s="912"/>
      <c r="C91" s="913"/>
      <c r="D91" s="196" t="s">
        <v>414</v>
      </c>
      <c r="E91" s="378"/>
      <c r="F91" s="330"/>
      <c r="G91" s="330"/>
      <c r="H91" s="330"/>
      <c r="I91" s="331"/>
      <c r="J91" s="906"/>
      <c r="K91" s="906"/>
    </row>
    <row r="92" spans="1:11" ht="16.5">
      <c r="A92" s="878"/>
      <c r="B92" s="879"/>
      <c r="C92" s="879"/>
      <c r="D92" s="148"/>
      <c r="E92" s="332">
        <f>SUM(E2:E91)</f>
        <v>0</v>
      </c>
      <c r="F92" s="332">
        <f>SUM(F2:F90)</f>
        <v>0</v>
      </c>
      <c r="G92" s="332">
        <f>SUM(G2:G90)</f>
        <v>9</v>
      </c>
      <c r="H92" s="332">
        <f>SUM(H2:H90)</f>
        <v>0</v>
      </c>
      <c r="I92" s="332">
        <f>SUM(I2:I91)</f>
        <v>16</v>
      </c>
      <c r="J92" s="76">
        <f>SUM(E92:I92)</f>
        <v>25</v>
      </c>
      <c r="K92" s="76">
        <f>SUM(K2:K91)</f>
        <v>25</v>
      </c>
    </row>
    <row r="95" spans="1:11" s="451" customFormat="1">
      <c r="C95" s="454"/>
      <c r="D95" s="455"/>
      <c r="G95" s="456"/>
      <c r="H95" s="456"/>
      <c r="I95" s="456"/>
    </row>
    <row r="96" spans="1:11" s="451" customFormat="1">
      <c r="C96" s="454"/>
      <c r="D96" s="455"/>
      <c r="G96" s="456"/>
      <c r="H96" s="456"/>
      <c r="I96" s="456"/>
    </row>
    <row r="97" spans="3:9" s="451" customFormat="1">
      <c r="C97" s="454"/>
      <c r="D97" s="455"/>
      <c r="G97" s="456"/>
      <c r="H97" s="456"/>
      <c r="I97" s="456"/>
    </row>
    <row r="98" spans="3:9" s="451" customFormat="1">
      <c r="C98" s="454"/>
      <c r="D98" s="455"/>
      <c r="G98" s="456"/>
      <c r="H98" s="456"/>
      <c r="I98" s="456"/>
    </row>
    <row r="99" spans="3:9" s="451" customFormat="1">
      <c r="C99" s="454"/>
      <c r="D99" s="455"/>
      <c r="G99" s="456"/>
      <c r="H99" s="456"/>
      <c r="I99" s="456"/>
    </row>
    <row r="100" spans="3:9" s="451" customFormat="1">
      <c r="C100" s="454"/>
      <c r="D100" s="455"/>
      <c r="G100" s="456"/>
      <c r="H100" s="456"/>
      <c r="I100" s="456"/>
    </row>
    <row r="101" spans="3:9" s="451" customFormat="1">
      <c r="C101" s="454"/>
      <c r="D101" s="455"/>
      <c r="G101" s="456"/>
      <c r="H101" s="456"/>
      <c r="I101" s="456"/>
    </row>
    <row r="102" spans="3:9" s="451" customFormat="1">
      <c r="C102" s="454"/>
      <c r="D102" s="455"/>
      <c r="G102" s="456"/>
      <c r="H102" s="456"/>
      <c r="I102" s="456"/>
    </row>
    <row r="103" spans="3:9" s="451" customFormat="1">
      <c r="C103" s="454"/>
      <c r="D103" s="455"/>
      <c r="G103" s="456"/>
      <c r="H103" s="456"/>
      <c r="I103" s="456"/>
    </row>
    <row r="104" spans="3:9" s="451" customFormat="1">
      <c r="C104" s="454"/>
      <c r="D104" s="455"/>
      <c r="G104" s="456"/>
      <c r="H104" s="456"/>
      <c r="I104" s="456"/>
    </row>
    <row r="105" spans="3:9" s="451" customFormat="1">
      <c r="C105" s="454"/>
      <c r="D105" s="455"/>
      <c r="G105" s="456"/>
      <c r="H105" s="456"/>
      <c r="I105" s="456"/>
    </row>
    <row r="106" spans="3:9" s="451" customFormat="1">
      <c r="C106" s="454"/>
      <c r="D106" s="455"/>
      <c r="G106" s="456"/>
      <c r="H106" s="456"/>
      <c r="I106" s="456"/>
    </row>
    <row r="107" spans="3:9" s="451" customFormat="1">
      <c r="C107" s="454"/>
      <c r="D107" s="455"/>
      <c r="G107" s="456"/>
      <c r="H107" s="456"/>
      <c r="I107" s="456"/>
    </row>
    <row r="108" spans="3:9" s="451" customFormat="1">
      <c r="C108" s="454"/>
      <c r="D108" s="455"/>
      <c r="G108" s="456"/>
      <c r="H108" s="456"/>
      <c r="I108" s="456"/>
    </row>
    <row r="109" spans="3:9" s="451" customFormat="1">
      <c r="C109" s="454"/>
      <c r="D109" s="455"/>
      <c r="G109" s="456"/>
      <c r="H109" s="456"/>
      <c r="I109" s="456"/>
    </row>
    <row r="110" spans="3:9" s="451" customFormat="1">
      <c r="C110" s="454"/>
      <c r="D110" s="455"/>
      <c r="G110" s="456"/>
      <c r="H110" s="456"/>
      <c r="I110" s="456"/>
    </row>
    <row r="111" spans="3:9" s="451" customFormat="1">
      <c r="C111" s="454"/>
      <c r="D111" s="455"/>
      <c r="G111" s="456"/>
      <c r="H111" s="456"/>
      <c r="I111" s="456"/>
    </row>
    <row r="112" spans="3:9" s="451" customFormat="1">
      <c r="C112" s="454"/>
      <c r="D112" s="455"/>
      <c r="G112" s="456"/>
      <c r="H112" s="456"/>
      <c r="I112" s="456"/>
    </row>
    <row r="113" spans="3:9" s="451" customFormat="1">
      <c r="C113" s="454"/>
      <c r="D113" s="455"/>
      <c r="G113" s="456"/>
      <c r="H113" s="456"/>
      <c r="I113" s="456"/>
    </row>
    <row r="114" spans="3:9" s="451" customFormat="1">
      <c r="C114" s="454"/>
      <c r="D114" s="455"/>
      <c r="G114" s="456"/>
      <c r="H114" s="456"/>
      <c r="I114" s="456"/>
    </row>
    <row r="115" spans="3:9" s="451" customFormat="1">
      <c r="C115" s="454"/>
      <c r="D115" s="455"/>
      <c r="G115" s="456"/>
      <c r="H115" s="456"/>
      <c r="I115" s="456"/>
    </row>
    <row r="116" spans="3:9" s="451" customFormat="1">
      <c r="C116" s="454"/>
      <c r="D116" s="455"/>
      <c r="G116" s="456"/>
      <c r="H116" s="456"/>
      <c r="I116" s="456"/>
    </row>
    <row r="117" spans="3:9" s="451" customFormat="1">
      <c r="C117" s="454"/>
      <c r="D117" s="455"/>
      <c r="G117" s="456"/>
      <c r="H117" s="456"/>
      <c r="I117" s="456"/>
    </row>
    <row r="118" spans="3:9" s="451" customFormat="1">
      <c r="C118" s="454"/>
      <c r="D118" s="455"/>
      <c r="G118" s="456"/>
      <c r="H118" s="456"/>
      <c r="I118" s="456"/>
    </row>
    <row r="119" spans="3:9" s="451" customFormat="1">
      <c r="C119" s="454"/>
      <c r="D119" s="455"/>
      <c r="G119" s="456"/>
      <c r="H119" s="456"/>
      <c r="I119" s="456"/>
    </row>
    <row r="120" spans="3:9" s="451" customFormat="1">
      <c r="C120" s="454"/>
      <c r="D120" s="455"/>
      <c r="G120" s="456"/>
      <c r="H120" s="456"/>
      <c r="I120" s="456"/>
    </row>
    <row r="121" spans="3:9" s="451" customFormat="1">
      <c r="C121" s="454"/>
      <c r="D121" s="455"/>
      <c r="G121" s="456"/>
      <c r="H121" s="456"/>
      <c r="I121" s="456"/>
    </row>
    <row r="122" spans="3:9" s="451" customFormat="1">
      <c r="C122" s="454"/>
      <c r="D122" s="455"/>
      <c r="G122" s="456"/>
      <c r="H122" s="456"/>
      <c r="I122" s="456"/>
    </row>
    <row r="123" spans="3:9" s="451" customFormat="1">
      <c r="C123" s="454"/>
      <c r="D123" s="455"/>
      <c r="G123" s="456"/>
      <c r="H123" s="456"/>
      <c r="I123" s="456"/>
    </row>
    <row r="124" spans="3:9" s="451" customFormat="1">
      <c r="C124" s="454"/>
      <c r="D124" s="455"/>
      <c r="G124" s="456"/>
      <c r="H124" s="456"/>
      <c r="I124" s="456"/>
    </row>
    <row r="125" spans="3:9" s="451" customFormat="1">
      <c r="C125" s="454"/>
      <c r="D125" s="455"/>
      <c r="G125" s="456"/>
      <c r="H125" s="456"/>
      <c r="I125" s="456"/>
    </row>
    <row r="126" spans="3:9" s="451" customFormat="1">
      <c r="C126" s="454"/>
      <c r="D126" s="455"/>
      <c r="G126" s="456"/>
      <c r="H126" s="456"/>
      <c r="I126" s="456"/>
    </row>
    <row r="127" spans="3:9" s="451" customFormat="1">
      <c r="C127" s="454"/>
      <c r="D127" s="455"/>
      <c r="G127" s="456"/>
      <c r="H127" s="456"/>
      <c r="I127" s="456"/>
    </row>
    <row r="128" spans="3:9" s="451" customFormat="1">
      <c r="C128" s="454"/>
      <c r="D128" s="455"/>
      <c r="G128" s="456"/>
      <c r="H128" s="456"/>
      <c r="I128" s="456"/>
    </row>
    <row r="129" spans="3:9" s="451" customFormat="1">
      <c r="C129" s="454"/>
      <c r="D129" s="455"/>
      <c r="G129" s="456"/>
      <c r="H129" s="456"/>
      <c r="I129" s="456"/>
    </row>
    <row r="130" spans="3:9" s="451" customFormat="1">
      <c r="C130" s="454"/>
      <c r="D130" s="455"/>
      <c r="G130" s="456"/>
      <c r="H130" s="456"/>
      <c r="I130" s="456"/>
    </row>
    <row r="131" spans="3:9" s="451" customFormat="1">
      <c r="C131" s="454"/>
      <c r="D131" s="455"/>
      <c r="G131" s="456"/>
      <c r="H131" s="456"/>
      <c r="I131" s="456"/>
    </row>
    <row r="132" spans="3:9" s="451" customFormat="1">
      <c r="C132" s="454"/>
      <c r="D132" s="455"/>
      <c r="G132" s="456"/>
      <c r="H132" s="456"/>
      <c r="I132" s="456"/>
    </row>
    <row r="133" spans="3:9" s="451" customFormat="1">
      <c r="C133" s="454"/>
      <c r="D133" s="455"/>
      <c r="G133" s="456"/>
      <c r="H133" s="456"/>
      <c r="I133" s="456"/>
    </row>
    <row r="134" spans="3:9" s="451" customFormat="1">
      <c r="C134" s="454"/>
      <c r="D134" s="455"/>
      <c r="G134" s="456"/>
      <c r="H134" s="456"/>
      <c r="I134" s="456"/>
    </row>
    <row r="135" spans="3:9" s="451" customFormat="1">
      <c r="C135" s="454"/>
      <c r="D135" s="455"/>
      <c r="G135" s="456"/>
      <c r="H135" s="456"/>
      <c r="I135" s="456"/>
    </row>
    <row r="136" spans="3:9" s="451" customFormat="1">
      <c r="C136" s="454"/>
      <c r="D136" s="455"/>
      <c r="G136" s="456"/>
      <c r="H136" s="456"/>
      <c r="I136" s="456"/>
    </row>
    <row r="137" spans="3:9" s="451" customFormat="1">
      <c r="C137" s="454"/>
      <c r="D137" s="455"/>
      <c r="G137" s="456"/>
      <c r="H137" s="456"/>
      <c r="I137" s="456"/>
    </row>
    <row r="138" spans="3:9" s="451" customFormat="1">
      <c r="C138" s="454"/>
      <c r="D138" s="455"/>
      <c r="G138" s="456"/>
      <c r="H138" s="456"/>
      <c r="I138" s="456"/>
    </row>
    <row r="139" spans="3:9" s="451" customFormat="1">
      <c r="C139" s="454"/>
      <c r="D139" s="455"/>
      <c r="G139" s="456"/>
      <c r="H139" s="456"/>
      <c r="I139" s="456"/>
    </row>
    <row r="140" spans="3:9" s="451" customFormat="1">
      <c r="C140" s="454"/>
      <c r="D140" s="455"/>
      <c r="G140" s="456"/>
      <c r="H140" s="456"/>
      <c r="I140" s="456"/>
    </row>
    <row r="141" spans="3:9" s="451" customFormat="1">
      <c r="C141" s="454"/>
      <c r="D141" s="455"/>
      <c r="G141" s="456"/>
      <c r="H141" s="456"/>
      <c r="I141" s="456"/>
    </row>
    <row r="142" spans="3:9" s="451" customFormat="1">
      <c r="C142" s="454"/>
      <c r="D142" s="455"/>
      <c r="G142" s="456"/>
      <c r="H142" s="456"/>
      <c r="I142" s="456"/>
    </row>
    <row r="143" spans="3:9" s="451" customFormat="1">
      <c r="C143" s="454"/>
      <c r="D143" s="455"/>
      <c r="G143" s="456"/>
      <c r="H143" s="456"/>
      <c r="I143" s="456"/>
    </row>
    <row r="144" spans="3:9" s="451" customFormat="1">
      <c r="C144" s="454"/>
      <c r="D144" s="455"/>
      <c r="G144" s="456"/>
      <c r="H144" s="456"/>
      <c r="I144" s="456"/>
    </row>
    <row r="145" spans="3:9" s="451" customFormat="1">
      <c r="C145" s="454"/>
      <c r="D145" s="455"/>
      <c r="G145" s="456"/>
      <c r="H145" s="456"/>
      <c r="I145" s="456"/>
    </row>
    <row r="146" spans="3:9" s="451" customFormat="1">
      <c r="C146" s="454"/>
      <c r="D146" s="455"/>
      <c r="G146" s="456"/>
      <c r="H146" s="456"/>
      <c r="I146" s="456"/>
    </row>
    <row r="147" spans="3:9" s="451" customFormat="1">
      <c r="C147" s="454"/>
      <c r="D147" s="455"/>
      <c r="G147" s="456"/>
      <c r="H147" s="456"/>
      <c r="I147" s="456"/>
    </row>
    <row r="148" spans="3:9" s="451" customFormat="1">
      <c r="C148" s="454"/>
      <c r="D148" s="455"/>
      <c r="G148" s="456"/>
      <c r="H148" s="456"/>
      <c r="I148" s="456"/>
    </row>
    <row r="149" spans="3:9" s="451" customFormat="1">
      <c r="C149" s="454"/>
      <c r="D149" s="455"/>
      <c r="G149" s="456"/>
      <c r="H149" s="456"/>
      <c r="I149" s="456"/>
    </row>
    <row r="150" spans="3:9" s="451" customFormat="1">
      <c r="C150" s="454"/>
      <c r="D150" s="455"/>
      <c r="G150" s="456"/>
      <c r="H150" s="456"/>
      <c r="I150" s="456"/>
    </row>
    <row r="151" spans="3:9" s="451" customFormat="1">
      <c r="C151" s="454"/>
      <c r="D151" s="455"/>
      <c r="G151" s="456"/>
      <c r="H151" s="456"/>
      <c r="I151" s="456"/>
    </row>
    <row r="152" spans="3:9" s="451" customFormat="1">
      <c r="C152" s="454"/>
      <c r="D152" s="455"/>
      <c r="G152" s="456"/>
      <c r="H152" s="456"/>
      <c r="I152" s="456"/>
    </row>
    <row r="153" spans="3:9" s="451" customFormat="1">
      <c r="C153" s="454"/>
      <c r="D153" s="455"/>
      <c r="G153" s="456"/>
      <c r="H153" s="456"/>
      <c r="I153" s="456"/>
    </row>
    <row r="154" spans="3:9" s="451" customFormat="1">
      <c r="C154" s="454"/>
      <c r="D154" s="455"/>
      <c r="G154" s="456"/>
      <c r="H154" s="456"/>
      <c r="I154" s="456"/>
    </row>
    <row r="155" spans="3:9" s="451" customFormat="1">
      <c r="C155" s="454"/>
      <c r="D155" s="455"/>
      <c r="G155" s="456"/>
      <c r="H155" s="456"/>
      <c r="I155" s="456"/>
    </row>
    <row r="156" spans="3:9" s="451" customFormat="1">
      <c r="C156" s="454"/>
      <c r="D156" s="455"/>
      <c r="G156" s="456"/>
      <c r="H156" s="456"/>
      <c r="I156" s="456"/>
    </row>
    <row r="157" spans="3:9" s="451" customFormat="1">
      <c r="C157" s="454"/>
      <c r="D157" s="455"/>
      <c r="G157" s="456"/>
      <c r="H157" s="456"/>
      <c r="I157" s="456"/>
    </row>
    <row r="158" spans="3:9" s="451" customFormat="1">
      <c r="C158" s="454"/>
      <c r="D158" s="455"/>
      <c r="G158" s="456"/>
      <c r="H158" s="456"/>
      <c r="I158" s="456"/>
    </row>
    <row r="159" spans="3:9" s="451" customFormat="1">
      <c r="C159" s="454"/>
      <c r="D159" s="455"/>
      <c r="G159" s="456"/>
      <c r="H159" s="456"/>
      <c r="I159" s="456"/>
    </row>
    <row r="160" spans="3:9" s="451" customFormat="1">
      <c r="C160" s="454"/>
      <c r="D160" s="455"/>
      <c r="G160" s="456"/>
      <c r="H160" s="456"/>
      <c r="I160" s="456"/>
    </row>
    <row r="161" spans="3:9" s="451" customFormat="1">
      <c r="C161" s="454"/>
      <c r="D161" s="455"/>
      <c r="G161" s="456"/>
      <c r="H161" s="456"/>
      <c r="I161" s="456"/>
    </row>
    <row r="162" spans="3:9" s="451" customFormat="1">
      <c r="C162" s="454"/>
      <c r="D162" s="455"/>
      <c r="G162" s="456"/>
      <c r="H162" s="456"/>
      <c r="I162" s="456"/>
    </row>
    <row r="163" spans="3:9" s="451" customFormat="1">
      <c r="C163" s="454"/>
      <c r="D163" s="455"/>
      <c r="G163" s="456"/>
      <c r="H163" s="456"/>
      <c r="I163" s="456"/>
    </row>
    <row r="164" spans="3:9" s="451" customFormat="1">
      <c r="C164" s="454"/>
      <c r="D164" s="455"/>
      <c r="G164" s="456"/>
      <c r="H164" s="456"/>
      <c r="I164" s="456"/>
    </row>
    <row r="165" spans="3:9" s="451" customFormat="1">
      <c r="C165" s="454"/>
      <c r="D165" s="455"/>
      <c r="G165" s="456"/>
      <c r="H165" s="456"/>
      <c r="I165" s="456"/>
    </row>
    <row r="166" spans="3:9" s="451" customFormat="1">
      <c r="C166" s="454"/>
      <c r="D166" s="455"/>
      <c r="G166" s="456"/>
      <c r="H166" s="456"/>
      <c r="I166" s="456"/>
    </row>
    <row r="167" spans="3:9" s="451" customFormat="1">
      <c r="C167" s="454"/>
      <c r="D167" s="455"/>
      <c r="G167" s="456"/>
      <c r="H167" s="456"/>
      <c r="I167" s="456"/>
    </row>
    <row r="168" spans="3:9" s="451" customFormat="1">
      <c r="C168" s="454"/>
      <c r="D168" s="455"/>
      <c r="G168" s="456"/>
      <c r="H168" s="456"/>
      <c r="I168" s="456"/>
    </row>
    <row r="169" spans="3:9" s="451" customFormat="1">
      <c r="C169" s="454"/>
      <c r="D169" s="455"/>
      <c r="G169" s="456"/>
      <c r="H169" s="456"/>
      <c r="I169" s="456"/>
    </row>
    <row r="170" spans="3:9" s="451" customFormat="1">
      <c r="C170" s="454"/>
      <c r="D170" s="455"/>
      <c r="G170" s="456"/>
      <c r="H170" s="456"/>
      <c r="I170" s="456"/>
    </row>
    <row r="171" spans="3:9" s="451" customFormat="1">
      <c r="C171" s="454"/>
      <c r="D171" s="455"/>
      <c r="G171" s="456"/>
      <c r="H171" s="456"/>
      <c r="I171" s="456"/>
    </row>
    <row r="172" spans="3:9" s="451" customFormat="1">
      <c r="C172" s="454"/>
      <c r="D172" s="455"/>
      <c r="G172" s="456"/>
      <c r="H172" s="456"/>
      <c r="I172" s="456"/>
    </row>
    <row r="173" spans="3:9" s="451" customFormat="1">
      <c r="C173" s="454"/>
      <c r="D173" s="455"/>
      <c r="G173" s="456"/>
      <c r="H173" s="456"/>
      <c r="I173" s="456"/>
    </row>
    <row r="174" spans="3:9" s="451" customFormat="1">
      <c r="C174" s="454"/>
      <c r="D174" s="455"/>
      <c r="G174" s="456"/>
      <c r="H174" s="456"/>
      <c r="I174" s="456"/>
    </row>
    <row r="175" spans="3:9" s="451" customFormat="1">
      <c r="C175" s="454"/>
      <c r="D175" s="455"/>
      <c r="G175" s="456"/>
      <c r="H175" s="456"/>
      <c r="I175" s="456"/>
    </row>
    <row r="176" spans="3:9" s="451" customFormat="1">
      <c r="C176" s="454"/>
      <c r="D176" s="455"/>
      <c r="G176" s="456"/>
      <c r="H176" s="456"/>
      <c r="I176" s="456"/>
    </row>
    <row r="177" spans="3:9" s="451" customFormat="1">
      <c r="C177" s="454"/>
      <c r="D177" s="455"/>
      <c r="G177" s="456"/>
      <c r="H177" s="456"/>
      <c r="I177" s="456"/>
    </row>
    <row r="178" spans="3:9" s="451" customFormat="1">
      <c r="C178" s="454"/>
      <c r="D178" s="455"/>
      <c r="G178" s="456"/>
      <c r="H178" s="456"/>
      <c r="I178" s="456"/>
    </row>
    <row r="179" spans="3:9" s="451" customFormat="1">
      <c r="C179" s="454"/>
      <c r="D179" s="455"/>
      <c r="G179" s="456"/>
      <c r="H179" s="456"/>
      <c r="I179" s="456"/>
    </row>
    <row r="180" spans="3:9" s="451" customFormat="1">
      <c r="C180" s="454"/>
      <c r="D180" s="455"/>
      <c r="G180" s="456"/>
      <c r="H180" s="456"/>
      <c r="I180" s="456"/>
    </row>
    <row r="181" spans="3:9" s="451" customFormat="1">
      <c r="C181" s="454"/>
      <c r="D181" s="455"/>
      <c r="G181" s="456"/>
      <c r="H181" s="456"/>
      <c r="I181" s="456"/>
    </row>
    <row r="182" spans="3:9" s="451" customFormat="1">
      <c r="C182" s="454"/>
      <c r="D182" s="455"/>
      <c r="G182" s="456"/>
      <c r="H182" s="456"/>
      <c r="I182" s="456"/>
    </row>
    <row r="183" spans="3:9" s="451" customFormat="1">
      <c r="C183" s="454"/>
      <c r="D183" s="455"/>
      <c r="G183" s="456"/>
      <c r="H183" s="456"/>
      <c r="I183" s="456"/>
    </row>
    <row r="184" spans="3:9" s="451" customFormat="1">
      <c r="C184" s="454"/>
      <c r="D184" s="455"/>
      <c r="G184" s="456"/>
      <c r="H184" s="456"/>
      <c r="I184" s="456"/>
    </row>
    <row r="185" spans="3:9" s="451" customFormat="1">
      <c r="C185" s="454"/>
      <c r="D185" s="455"/>
      <c r="G185" s="456"/>
      <c r="H185" s="456"/>
      <c r="I185" s="456"/>
    </row>
    <row r="186" spans="3:9" s="451" customFormat="1">
      <c r="C186" s="454"/>
      <c r="D186" s="455"/>
      <c r="G186" s="456"/>
      <c r="H186" s="456"/>
      <c r="I186" s="456"/>
    </row>
    <row r="187" spans="3:9" s="451" customFormat="1">
      <c r="C187" s="454"/>
      <c r="D187" s="455"/>
      <c r="G187" s="456"/>
      <c r="H187" s="456"/>
      <c r="I187" s="456"/>
    </row>
    <row r="188" spans="3:9" s="451" customFormat="1">
      <c r="C188" s="454"/>
      <c r="D188" s="455"/>
      <c r="G188" s="456"/>
      <c r="H188" s="456"/>
      <c r="I188" s="456"/>
    </row>
    <row r="189" spans="3:9" s="451" customFormat="1">
      <c r="C189" s="454"/>
      <c r="D189" s="455"/>
      <c r="G189" s="456"/>
      <c r="H189" s="456"/>
      <c r="I189" s="456"/>
    </row>
    <row r="190" spans="3:9" s="451" customFormat="1">
      <c r="C190" s="454"/>
      <c r="D190" s="455"/>
      <c r="G190" s="456"/>
      <c r="H190" s="456"/>
      <c r="I190" s="456"/>
    </row>
    <row r="191" spans="3:9" s="451" customFormat="1">
      <c r="C191" s="454"/>
      <c r="D191" s="455"/>
      <c r="G191" s="456"/>
      <c r="H191" s="456"/>
      <c r="I191" s="456"/>
    </row>
    <row r="192" spans="3:9" s="451" customFormat="1">
      <c r="C192" s="454"/>
      <c r="D192" s="455"/>
      <c r="G192" s="456"/>
      <c r="H192" s="456"/>
      <c r="I192" s="456"/>
    </row>
    <row r="193" spans="3:9" s="451" customFormat="1">
      <c r="C193" s="454"/>
      <c r="D193" s="455"/>
      <c r="G193" s="456"/>
      <c r="H193" s="456"/>
      <c r="I193" s="456"/>
    </row>
    <row r="194" spans="3:9" s="451" customFormat="1">
      <c r="C194" s="454"/>
      <c r="D194" s="455"/>
      <c r="G194" s="456"/>
      <c r="H194" s="456"/>
      <c r="I194" s="456"/>
    </row>
    <row r="195" spans="3:9" s="451" customFormat="1">
      <c r="C195" s="454"/>
      <c r="D195" s="455"/>
      <c r="G195" s="456"/>
      <c r="H195" s="456"/>
      <c r="I195" s="456"/>
    </row>
    <row r="196" spans="3:9" s="451" customFormat="1">
      <c r="C196" s="454"/>
      <c r="D196" s="455"/>
      <c r="G196" s="456"/>
      <c r="H196" s="456"/>
      <c r="I196" s="456"/>
    </row>
    <row r="197" spans="3:9" s="451" customFormat="1">
      <c r="C197" s="454"/>
      <c r="D197" s="455"/>
      <c r="G197" s="456"/>
      <c r="H197" s="456"/>
      <c r="I197" s="456"/>
    </row>
    <row r="198" spans="3:9" s="451" customFormat="1">
      <c r="C198" s="454"/>
      <c r="D198" s="455"/>
      <c r="G198" s="456"/>
      <c r="H198" s="456"/>
      <c r="I198" s="456"/>
    </row>
    <row r="199" spans="3:9" s="451" customFormat="1">
      <c r="C199" s="454"/>
      <c r="D199" s="455"/>
      <c r="G199" s="456"/>
      <c r="H199" s="456"/>
      <c r="I199" s="456"/>
    </row>
    <row r="200" spans="3:9" s="451" customFormat="1">
      <c r="C200" s="454"/>
      <c r="D200" s="455"/>
      <c r="G200" s="456"/>
      <c r="H200" s="456"/>
      <c r="I200" s="456"/>
    </row>
    <row r="201" spans="3:9" s="451" customFormat="1">
      <c r="C201" s="454"/>
      <c r="D201" s="455"/>
      <c r="G201" s="456"/>
      <c r="H201" s="456"/>
      <c r="I201" s="456"/>
    </row>
    <row r="202" spans="3:9" s="451" customFormat="1">
      <c r="C202" s="454"/>
      <c r="D202" s="455"/>
      <c r="G202" s="456"/>
      <c r="H202" s="456"/>
      <c r="I202" s="456"/>
    </row>
    <row r="203" spans="3:9" s="451" customFormat="1">
      <c r="C203" s="454"/>
      <c r="D203" s="455"/>
      <c r="G203" s="456"/>
      <c r="H203" s="456"/>
      <c r="I203" s="456"/>
    </row>
    <row r="204" spans="3:9" s="451" customFormat="1">
      <c r="C204" s="454"/>
      <c r="D204" s="455"/>
      <c r="G204" s="456"/>
      <c r="H204" s="456"/>
      <c r="I204" s="456"/>
    </row>
    <row r="205" spans="3:9" s="451" customFormat="1">
      <c r="C205" s="454"/>
      <c r="D205" s="455"/>
      <c r="G205" s="456"/>
      <c r="H205" s="456"/>
      <c r="I205" s="456"/>
    </row>
    <row r="206" spans="3:9" s="451" customFormat="1">
      <c r="C206" s="454"/>
      <c r="D206" s="455"/>
      <c r="G206" s="456"/>
      <c r="H206" s="456"/>
      <c r="I206" s="456"/>
    </row>
    <row r="207" spans="3:9" s="451" customFormat="1">
      <c r="C207" s="454"/>
      <c r="D207" s="455"/>
      <c r="G207" s="456"/>
      <c r="H207" s="456"/>
      <c r="I207" s="456"/>
    </row>
    <row r="208" spans="3:9" s="451" customFormat="1">
      <c r="C208" s="454"/>
      <c r="D208" s="455"/>
      <c r="G208" s="456"/>
      <c r="H208" s="456"/>
      <c r="I208" s="456"/>
    </row>
    <row r="209" spans="3:9" s="451" customFormat="1">
      <c r="C209" s="454"/>
      <c r="D209" s="455"/>
      <c r="G209" s="456"/>
      <c r="H209" s="456"/>
      <c r="I209" s="456"/>
    </row>
    <row r="210" spans="3:9" s="451" customFormat="1">
      <c r="C210" s="454"/>
      <c r="D210" s="455"/>
      <c r="G210" s="456"/>
      <c r="H210" s="456"/>
      <c r="I210" s="456"/>
    </row>
    <row r="211" spans="3:9" s="451" customFormat="1">
      <c r="C211" s="454"/>
      <c r="D211" s="455"/>
      <c r="G211" s="456"/>
      <c r="H211" s="456"/>
      <c r="I211" s="456"/>
    </row>
    <row r="212" spans="3:9" s="451" customFormat="1">
      <c r="C212" s="454"/>
      <c r="D212" s="455"/>
      <c r="G212" s="456"/>
      <c r="H212" s="456"/>
      <c r="I212" s="456"/>
    </row>
    <row r="213" spans="3:9" s="451" customFormat="1">
      <c r="C213" s="454"/>
      <c r="D213" s="455"/>
      <c r="G213" s="456"/>
      <c r="H213" s="456"/>
      <c r="I213" s="456"/>
    </row>
    <row r="214" spans="3:9" s="451" customFormat="1">
      <c r="C214" s="454"/>
      <c r="D214" s="455"/>
      <c r="G214" s="456"/>
      <c r="H214" s="456"/>
      <c r="I214" s="456"/>
    </row>
    <row r="215" spans="3:9" s="451" customFormat="1">
      <c r="C215" s="454"/>
      <c r="D215" s="455"/>
      <c r="G215" s="456"/>
      <c r="H215" s="456"/>
      <c r="I215" s="456"/>
    </row>
    <row r="216" spans="3:9" s="451" customFormat="1">
      <c r="C216" s="454"/>
      <c r="D216" s="455"/>
      <c r="G216" s="456"/>
      <c r="H216" s="456"/>
      <c r="I216" s="456"/>
    </row>
    <row r="217" spans="3:9" s="451" customFormat="1">
      <c r="C217" s="454"/>
      <c r="D217" s="455"/>
      <c r="G217" s="456"/>
      <c r="H217" s="456"/>
      <c r="I217" s="456"/>
    </row>
    <row r="218" spans="3:9" s="451" customFormat="1">
      <c r="C218" s="454"/>
      <c r="D218" s="455"/>
      <c r="G218" s="456"/>
      <c r="H218" s="456"/>
      <c r="I218" s="456"/>
    </row>
    <row r="219" spans="3:9" s="451" customFormat="1">
      <c r="C219" s="454"/>
      <c r="D219" s="455"/>
      <c r="G219" s="456"/>
      <c r="H219" s="456"/>
      <c r="I219" s="456"/>
    </row>
    <row r="220" spans="3:9" s="451" customFormat="1">
      <c r="C220" s="454"/>
      <c r="D220" s="455"/>
      <c r="G220" s="456"/>
      <c r="H220" s="456"/>
      <c r="I220" s="456"/>
    </row>
    <row r="221" spans="3:9" s="451" customFormat="1">
      <c r="C221" s="454"/>
      <c r="D221" s="455"/>
      <c r="G221" s="456"/>
      <c r="H221" s="456"/>
      <c r="I221" s="456"/>
    </row>
    <row r="222" spans="3:9" s="451" customFormat="1">
      <c r="C222" s="454"/>
      <c r="D222" s="455"/>
      <c r="G222" s="456"/>
      <c r="H222" s="456"/>
      <c r="I222" s="456"/>
    </row>
    <row r="223" spans="3:9" s="451" customFormat="1">
      <c r="C223" s="454"/>
      <c r="D223" s="455"/>
      <c r="G223" s="456"/>
      <c r="H223" s="456"/>
      <c r="I223" s="456"/>
    </row>
    <row r="224" spans="3:9" s="451" customFormat="1">
      <c r="C224" s="454"/>
      <c r="D224" s="455"/>
      <c r="G224" s="456"/>
      <c r="H224" s="456"/>
      <c r="I224" s="456"/>
    </row>
    <row r="225" spans="3:9" s="451" customFormat="1">
      <c r="C225" s="454"/>
      <c r="D225" s="455"/>
      <c r="G225" s="456"/>
      <c r="H225" s="456"/>
      <c r="I225" s="456"/>
    </row>
    <row r="226" spans="3:9" s="451" customFormat="1">
      <c r="C226" s="454"/>
      <c r="D226" s="455"/>
      <c r="G226" s="456"/>
      <c r="H226" s="456"/>
      <c r="I226" s="456"/>
    </row>
    <row r="227" spans="3:9" s="451" customFormat="1">
      <c r="C227" s="454"/>
      <c r="D227" s="455"/>
      <c r="G227" s="456"/>
      <c r="H227" s="456"/>
      <c r="I227" s="456"/>
    </row>
    <row r="228" spans="3:9" s="451" customFormat="1">
      <c r="C228" s="454"/>
      <c r="D228" s="455"/>
      <c r="G228" s="456"/>
      <c r="H228" s="456"/>
      <c r="I228" s="456"/>
    </row>
    <row r="229" spans="3:9" s="451" customFormat="1">
      <c r="C229" s="454"/>
      <c r="D229" s="455"/>
      <c r="G229" s="456"/>
      <c r="H229" s="456"/>
      <c r="I229" s="456"/>
    </row>
    <row r="230" spans="3:9" s="451" customFormat="1">
      <c r="C230" s="454"/>
      <c r="D230" s="455"/>
      <c r="G230" s="456"/>
      <c r="H230" s="456"/>
      <c r="I230" s="456"/>
    </row>
    <row r="231" spans="3:9" s="451" customFormat="1">
      <c r="C231" s="454"/>
      <c r="D231" s="455"/>
      <c r="G231" s="456"/>
      <c r="H231" s="456"/>
      <c r="I231" s="456"/>
    </row>
    <row r="232" spans="3:9" s="451" customFormat="1">
      <c r="C232" s="454"/>
      <c r="D232" s="455"/>
      <c r="G232" s="456"/>
      <c r="H232" s="456"/>
      <c r="I232" s="456"/>
    </row>
    <row r="233" spans="3:9" s="451" customFormat="1">
      <c r="C233" s="454"/>
      <c r="D233" s="455"/>
      <c r="G233" s="456"/>
      <c r="H233" s="456"/>
      <c r="I233" s="456"/>
    </row>
    <row r="234" spans="3:9" s="451" customFormat="1">
      <c r="C234" s="454"/>
      <c r="D234" s="455"/>
      <c r="G234" s="456"/>
      <c r="H234" s="456"/>
      <c r="I234" s="456"/>
    </row>
    <row r="235" spans="3:9" s="451" customFormat="1">
      <c r="C235" s="454"/>
      <c r="D235" s="455"/>
      <c r="G235" s="456"/>
      <c r="H235" s="456"/>
      <c r="I235" s="456"/>
    </row>
    <row r="236" spans="3:9" s="451" customFormat="1">
      <c r="C236" s="454"/>
      <c r="D236" s="455"/>
      <c r="G236" s="456"/>
      <c r="H236" s="456"/>
      <c r="I236" s="456"/>
    </row>
    <row r="237" spans="3:9" s="451" customFormat="1">
      <c r="C237" s="454"/>
      <c r="D237" s="455"/>
      <c r="G237" s="456"/>
      <c r="H237" s="456"/>
      <c r="I237" s="456"/>
    </row>
    <row r="238" spans="3:9" s="451" customFormat="1">
      <c r="C238" s="454"/>
      <c r="D238" s="455"/>
      <c r="G238" s="456"/>
      <c r="H238" s="456"/>
      <c r="I238" s="456"/>
    </row>
    <row r="239" spans="3:9" s="451" customFormat="1">
      <c r="C239" s="454"/>
      <c r="D239" s="455"/>
      <c r="G239" s="456"/>
      <c r="H239" s="456"/>
      <c r="I239" s="456"/>
    </row>
    <row r="240" spans="3:9" s="451" customFormat="1">
      <c r="C240" s="454"/>
      <c r="D240" s="455"/>
      <c r="G240" s="456"/>
      <c r="H240" s="456"/>
      <c r="I240" s="456"/>
    </row>
    <row r="241" spans="3:9" s="451" customFormat="1">
      <c r="C241" s="454"/>
      <c r="D241" s="455"/>
      <c r="G241" s="456"/>
      <c r="H241" s="456"/>
      <c r="I241" s="456"/>
    </row>
    <row r="242" spans="3:9" s="451" customFormat="1">
      <c r="C242" s="454"/>
      <c r="D242" s="455"/>
      <c r="G242" s="456"/>
      <c r="H242" s="456"/>
      <c r="I242" s="456"/>
    </row>
    <row r="243" spans="3:9" s="451" customFormat="1">
      <c r="C243" s="454"/>
      <c r="D243" s="455"/>
      <c r="G243" s="456"/>
      <c r="H243" s="456"/>
      <c r="I243" s="456"/>
    </row>
    <row r="244" spans="3:9" s="451" customFormat="1">
      <c r="C244" s="454"/>
      <c r="D244" s="455"/>
      <c r="G244" s="456"/>
      <c r="H244" s="456"/>
      <c r="I244" s="456"/>
    </row>
    <row r="245" spans="3:9" s="451" customFormat="1">
      <c r="C245" s="454"/>
      <c r="D245" s="455"/>
      <c r="G245" s="456"/>
      <c r="H245" s="456"/>
      <c r="I245" s="456"/>
    </row>
    <row r="246" spans="3:9" s="451" customFormat="1">
      <c r="C246" s="454"/>
      <c r="D246" s="455"/>
      <c r="G246" s="456"/>
      <c r="H246" s="456"/>
      <c r="I246" s="456"/>
    </row>
    <row r="247" spans="3:9" s="451" customFormat="1">
      <c r="C247" s="454"/>
      <c r="D247" s="455"/>
      <c r="G247" s="456"/>
      <c r="H247" s="456"/>
      <c r="I247" s="456"/>
    </row>
    <row r="248" spans="3:9" s="451" customFormat="1">
      <c r="C248" s="454"/>
      <c r="D248" s="455"/>
      <c r="G248" s="456"/>
      <c r="H248" s="456"/>
      <c r="I248" s="456"/>
    </row>
    <row r="249" spans="3:9" s="451" customFormat="1">
      <c r="C249" s="454"/>
      <c r="D249" s="455"/>
      <c r="G249" s="456"/>
      <c r="H249" s="456"/>
      <c r="I249" s="456"/>
    </row>
    <row r="250" spans="3:9" s="451" customFormat="1">
      <c r="C250" s="454"/>
      <c r="D250" s="455"/>
      <c r="G250" s="456"/>
      <c r="H250" s="456"/>
      <c r="I250" s="456"/>
    </row>
    <row r="251" spans="3:9" s="451" customFormat="1">
      <c r="C251" s="454"/>
      <c r="D251" s="455"/>
      <c r="G251" s="456"/>
      <c r="H251" s="456"/>
      <c r="I251" s="456"/>
    </row>
    <row r="252" spans="3:9" s="451" customFormat="1">
      <c r="C252" s="454"/>
      <c r="D252" s="455"/>
      <c r="G252" s="456"/>
      <c r="H252" s="456"/>
      <c r="I252" s="456"/>
    </row>
    <row r="253" spans="3:9" s="451" customFormat="1">
      <c r="C253" s="454"/>
      <c r="D253" s="455"/>
      <c r="G253" s="456"/>
      <c r="H253" s="456"/>
      <c r="I253" s="456"/>
    </row>
    <row r="254" spans="3:9" s="451" customFormat="1">
      <c r="C254" s="454"/>
      <c r="D254" s="455"/>
      <c r="G254" s="456"/>
      <c r="H254" s="456"/>
      <c r="I254" s="456"/>
    </row>
    <row r="255" spans="3:9" s="451" customFormat="1">
      <c r="C255" s="454"/>
      <c r="D255" s="455"/>
      <c r="G255" s="456"/>
      <c r="H255" s="456"/>
      <c r="I255" s="456"/>
    </row>
    <row r="256" spans="3:9" s="451" customFormat="1">
      <c r="C256" s="454"/>
      <c r="D256" s="455"/>
      <c r="G256" s="456"/>
      <c r="H256" s="456"/>
      <c r="I256" s="456"/>
    </row>
    <row r="257" spans="3:9" s="451" customFormat="1">
      <c r="C257" s="454"/>
      <c r="D257" s="455"/>
      <c r="G257" s="456"/>
      <c r="H257" s="456"/>
      <c r="I257" s="456"/>
    </row>
    <row r="258" spans="3:9" s="451" customFormat="1">
      <c r="C258" s="454"/>
      <c r="D258" s="455"/>
      <c r="G258" s="456"/>
      <c r="H258" s="456"/>
      <c r="I258" s="456"/>
    </row>
    <row r="259" spans="3:9" s="451" customFormat="1">
      <c r="C259" s="454"/>
      <c r="D259" s="455"/>
      <c r="G259" s="456"/>
      <c r="H259" s="456"/>
      <c r="I259" s="456"/>
    </row>
    <row r="260" spans="3:9" s="451" customFormat="1">
      <c r="C260" s="454"/>
      <c r="D260" s="455"/>
      <c r="G260" s="456"/>
      <c r="H260" s="456"/>
      <c r="I260" s="456"/>
    </row>
    <row r="261" spans="3:9" s="451" customFormat="1">
      <c r="C261" s="454"/>
      <c r="D261" s="455"/>
      <c r="G261" s="456"/>
      <c r="H261" s="456"/>
      <c r="I261" s="456"/>
    </row>
    <row r="262" spans="3:9" s="451" customFormat="1">
      <c r="C262" s="454"/>
      <c r="D262" s="455"/>
      <c r="G262" s="456"/>
      <c r="H262" s="456"/>
      <c r="I262" s="456"/>
    </row>
    <row r="263" spans="3:9" s="451" customFormat="1">
      <c r="C263" s="454"/>
      <c r="D263" s="455"/>
      <c r="G263" s="456"/>
      <c r="H263" s="456"/>
      <c r="I263" s="456"/>
    </row>
    <row r="264" spans="3:9" s="451" customFormat="1">
      <c r="C264" s="454"/>
      <c r="D264" s="455"/>
      <c r="G264" s="456"/>
      <c r="H264" s="456"/>
      <c r="I264" s="456"/>
    </row>
    <row r="265" spans="3:9" s="451" customFormat="1">
      <c r="C265" s="454"/>
      <c r="D265" s="455"/>
      <c r="G265" s="456"/>
      <c r="H265" s="456"/>
      <c r="I265" s="456"/>
    </row>
  </sheetData>
  <mergeCells count="48">
    <mergeCell ref="K2:K11"/>
    <mergeCell ref="J84:J85"/>
    <mergeCell ref="J88:J89"/>
    <mergeCell ref="J36:J41"/>
    <mergeCell ref="J90:J91"/>
    <mergeCell ref="K67:K91"/>
    <mergeCell ref="K32:K65"/>
    <mergeCell ref="J48:J51"/>
    <mergeCell ref="J53:J57"/>
    <mergeCell ref="J58:J60"/>
    <mergeCell ref="J67:J72"/>
    <mergeCell ref="J73:J77"/>
    <mergeCell ref="J80:J82"/>
    <mergeCell ref="J2:J8"/>
    <mergeCell ref="J12:J19"/>
    <mergeCell ref="J20:J24"/>
    <mergeCell ref="J26:J31"/>
    <mergeCell ref="J9:J11"/>
    <mergeCell ref="C67:C72"/>
    <mergeCell ref="J61:J66"/>
    <mergeCell ref="J42:J47"/>
    <mergeCell ref="B67:B91"/>
    <mergeCell ref="C90:C91"/>
    <mergeCell ref="B2:B8"/>
    <mergeCell ref="B12:B24"/>
    <mergeCell ref="C48:C51"/>
    <mergeCell ref="C53:C57"/>
    <mergeCell ref="C58:C60"/>
    <mergeCell ref="C9:C11"/>
    <mergeCell ref="C73:C79"/>
    <mergeCell ref="C61:C66"/>
    <mergeCell ref="C42:C47"/>
    <mergeCell ref="A92:C92"/>
    <mergeCell ref="B32:B61"/>
    <mergeCell ref="K12:K25"/>
    <mergeCell ref="C12:C19"/>
    <mergeCell ref="C2:C8"/>
    <mergeCell ref="C20:C24"/>
    <mergeCell ref="C26:C31"/>
    <mergeCell ref="B26:B31"/>
    <mergeCell ref="K26:K31"/>
    <mergeCell ref="C80:C82"/>
    <mergeCell ref="C32:C35"/>
    <mergeCell ref="C36:C41"/>
    <mergeCell ref="J32:J35"/>
    <mergeCell ref="A2:A90"/>
    <mergeCell ref="C84:C85"/>
    <mergeCell ref="C88:C89"/>
  </mergeCells>
  <pageMargins left="0.7" right="0.7" top="0.75" bottom="0.75" header="0.3" footer="0.3"/>
  <pageSetup scale="39" orientation="portrait" r:id="rId1"/>
  <ignoredErrors>
    <ignoredError sqref="J9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20</vt:i4>
      </vt:variant>
    </vt:vector>
  </HeadingPairs>
  <TitlesOfParts>
    <vt:vector size="48" baseType="lpstr">
      <vt:lpstr>MARCA</vt:lpstr>
      <vt:lpstr>TOTAL POR SEGMENTO</vt:lpstr>
      <vt:lpstr>COMPARATIVO X SEG</vt:lpstr>
      <vt:lpstr>COMPARATIVO MARCA</vt:lpstr>
      <vt:lpstr>2018</vt:lpstr>
      <vt:lpstr>MARCA (2)</vt:lpstr>
      <vt:lpstr>CAMIONES</vt:lpstr>
      <vt:lpstr>FIAT</vt:lpstr>
      <vt:lpstr>FORD</vt:lpstr>
      <vt:lpstr>GM</vt:lpstr>
      <vt:lpstr>HONDA</vt:lpstr>
      <vt:lpstr>MAZDA</vt:lpstr>
      <vt:lpstr>SEAT</vt:lpstr>
      <vt:lpstr>VW</vt:lpstr>
      <vt:lpstr>MITSUBISHI</vt:lpstr>
      <vt:lpstr>NISSAN</vt:lpstr>
      <vt:lpstr>PEUGEOT</vt:lpstr>
      <vt:lpstr>KIA</vt:lpstr>
      <vt:lpstr>CHRYSLER</vt:lpstr>
      <vt:lpstr>RENAULT</vt:lpstr>
      <vt:lpstr>SUZUKI</vt:lpstr>
      <vt:lpstr>SUZUKI </vt:lpstr>
      <vt:lpstr>TOYOTA</vt:lpstr>
      <vt:lpstr>BUICK</vt:lpstr>
      <vt:lpstr>LINCOLN</vt:lpstr>
      <vt:lpstr>HYUNDAI</vt:lpstr>
      <vt:lpstr>BMW</vt:lpstr>
      <vt:lpstr>MINI</vt:lpstr>
      <vt:lpstr>BUICK!Área_de_impresión</vt:lpstr>
      <vt:lpstr>CAMIONES!Área_de_impresión</vt:lpstr>
      <vt:lpstr>CHRYSLER!Área_de_impresión</vt:lpstr>
      <vt:lpstr>'COMPARATIVO MARCA'!Área_de_impresión</vt:lpstr>
      <vt:lpstr>FIAT!Área_de_impresión</vt:lpstr>
      <vt:lpstr>FORD!Área_de_impresión</vt:lpstr>
      <vt:lpstr>GM!Área_de_impresión</vt:lpstr>
      <vt:lpstr>HONDA!Área_de_impresión</vt:lpstr>
      <vt:lpstr>KIA!Área_de_impresión</vt:lpstr>
      <vt:lpstr>LINCOLN!Área_de_impresión</vt:lpstr>
      <vt:lpstr>MARCA!Área_de_impresión</vt:lpstr>
      <vt:lpstr>'MARCA (2)'!Área_de_impresión</vt:lpstr>
      <vt:lpstr>MAZDA!Área_de_impresión</vt:lpstr>
      <vt:lpstr>MITSUBISHI!Área_de_impresión</vt:lpstr>
      <vt:lpstr>NISSAN!Área_de_impresión</vt:lpstr>
      <vt:lpstr>PEUGEOT!Área_de_impresión</vt:lpstr>
      <vt:lpstr>TOYOTA!Área_de_impresión</vt:lpstr>
      <vt:lpstr>VW!Área_de_impresión</vt:lpstr>
      <vt:lpstr>MARCA!Print_Area</vt:lpstr>
      <vt:lpstr>'MARCA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</dc:creator>
  <cp:lastModifiedBy>ADACH</cp:lastModifiedBy>
  <cp:lastPrinted>2016-05-19T17:12:30Z</cp:lastPrinted>
  <dcterms:created xsi:type="dcterms:W3CDTF">2010-04-21T17:51:22Z</dcterms:created>
  <dcterms:modified xsi:type="dcterms:W3CDTF">2020-11-12T22:06:59Z</dcterms:modified>
</cp:coreProperties>
</file>