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AUDITORIA CHIAPAS\REPORTE DE VENTAS\2018\FEBRERO\"/>
    </mc:Choice>
  </mc:AlternateContent>
  <bookViews>
    <workbookView xWindow="-15" yWindow="525" windowWidth="20520" windowHeight="7635" tabRatio="955"/>
  </bookViews>
  <sheets>
    <sheet name="MARCA" sheetId="10" r:id="rId1"/>
    <sheet name="TOTAL POR SEGMENTO" sheetId="9" state="hidden" r:id="rId2"/>
    <sheet name="COMPARATIVO X SEG" sheetId="46" state="hidden" r:id="rId3"/>
    <sheet name="COMPARATIVO MARCA" sheetId="76" r:id="rId4"/>
    <sheet name="CAMIONES" sheetId="34" r:id="rId5"/>
    <sheet name="FIAT" sheetId="61" r:id="rId6"/>
    <sheet name="FORD" sheetId="60" r:id="rId7"/>
    <sheet name="GM" sheetId="59" r:id="rId8"/>
    <sheet name="HONDA" sheetId="58" r:id="rId9"/>
    <sheet name="MAZDA" sheetId="57" r:id="rId10"/>
    <sheet name="SEAT" sheetId="62" r:id="rId11"/>
    <sheet name="VW" sheetId="56" r:id="rId12"/>
    <sheet name="MITSUBISHI" sheetId="55" r:id="rId13"/>
    <sheet name="NISSAN" sheetId="54" r:id="rId14"/>
    <sheet name="PEUGEOT" sheetId="53" r:id="rId15"/>
    <sheet name="KIA" sheetId="69" r:id="rId16"/>
    <sheet name="CHRYSLER" sheetId="30" r:id="rId17"/>
    <sheet name="RENAULT" sheetId="52" r:id="rId18"/>
    <sheet name="SUZUKI" sheetId="50" state="hidden" r:id="rId19"/>
    <sheet name="SUZUKI " sheetId="79" state="hidden" r:id="rId20"/>
    <sheet name="TOYOTA" sheetId="49" r:id="rId21"/>
    <sheet name="BUICK" sheetId="48" r:id="rId22"/>
    <sheet name="LINCOLN" sheetId="51" r:id="rId23"/>
    <sheet name="HYUNDAI" sheetId="75" r:id="rId24"/>
    <sheet name="BMW" sheetId="77" r:id="rId25"/>
    <sheet name="MINI" sheetId="78" r:id="rId26"/>
  </sheets>
  <externalReferences>
    <externalReference r:id="rId27"/>
  </externalReferences>
  <definedNames>
    <definedName name="_xlnm._FilterDatabase" localSheetId="16" hidden="1">CHRYSLER!$A$1:$C$324</definedName>
    <definedName name="_xlnm.Print_Area" localSheetId="21">BUICK!$A$1:$G$30</definedName>
    <definedName name="_xlnm.Print_Area" localSheetId="4">CAMIONES!$A$1:$H$65</definedName>
    <definedName name="_xlnm.Print_Area" localSheetId="16">CHRYSLER!$A$1:$L$110</definedName>
    <definedName name="_xlnm.Print_Area" localSheetId="3">'COMPARATIVO MARCA'!$A$1:$CD$31</definedName>
    <definedName name="_xlnm.Print_Area" localSheetId="5">FIAT!$A$2:$H$36</definedName>
    <definedName name="_xlnm.Print_Area" localSheetId="6">FORD!$A$1:$K$91</definedName>
    <definedName name="_xlnm.Print_Area" localSheetId="7">GM!$A$1:$L$77</definedName>
    <definedName name="_xlnm.Print_Area" localSheetId="8">HONDA!$A$1:$I$50</definedName>
    <definedName name="_xlnm.Print_Area" localSheetId="15">KIA!$A$1:$G$34</definedName>
    <definedName name="_xlnm.Print_Area" localSheetId="22">LINCOLN!$A$1:$F$10</definedName>
    <definedName name="_xlnm.Print_Area" localSheetId="0">MARCA!$A$1:$AH$18</definedName>
    <definedName name="_xlnm.Print_Area" localSheetId="9">MAZDA!$A$1:$G$12</definedName>
    <definedName name="_xlnm.Print_Area" localSheetId="12">MITSUBISHI!$A$1:$G$24</definedName>
    <definedName name="_xlnm.Print_Area" localSheetId="13">NISSAN!$A$1:$M$116</definedName>
    <definedName name="_xlnm.Print_Area" localSheetId="14">PEUGEOT!$A$1:$G$26</definedName>
    <definedName name="_xlnm.Print_Area" localSheetId="20">TOYOTA!$A$1:$G$75</definedName>
    <definedName name="_xlnm.Print_Area" localSheetId="11">VW!$A$1:$L$198</definedName>
    <definedName name="MUNICIPIOS" localSheetId="3">[1]INICIO!#REF!</definedName>
    <definedName name="MUNICIPIOS" localSheetId="19">[1]INICIO!#REF!</definedName>
    <definedName name="MUNICIPIOS">[1]INICIO!#REF!</definedName>
    <definedName name="plazas" localSheetId="3">[1]INICIO!#REF!</definedName>
    <definedName name="plazas" localSheetId="19">[1]INICIO!#REF!</definedName>
    <definedName name="plazas">[1]INICIO!#REF!</definedName>
    <definedName name="Print_Area" localSheetId="0">MARCA!$B$1:$V$4</definedName>
    <definedName name="Print_Titles" localSheetId="0">MARCA!#REF!</definedName>
    <definedName name="TY">[1]Hoja3!$B$4:$B$9</definedName>
  </definedNames>
  <calcPr calcId="162913"/>
  <fileRecoveryPr autoRecover="0"/>
</workbook>
</file>

<file path=xl/calcChain.xml><?xml version="1.0" encoding="utf-8"?>
<calcChain xmlns="http://schemas.openxmlformats.org/spreadsheetml/2006/main">
  <c r="F4" i="77" l="1"/>
  <c r="F9" i="77"/>
  <c r="K18" i="59"/>
  <c r="AN24" i="76" l="1"/>
  <c r="AN23" i="76"/>
  <c r="AF24" i="76"/>
  <c r="AF23" i="76"/>
  <c r="AM22" i="76"/>
  <c r="F24" i="69" l="1"/>
  <c r="J70" i="60" l="1"/>
  <c r="K45" i="56" l="1"/>
  <c r="AI6" i="76" l="1"/>
  <c r="AI7" i="76"/>
  <c r="AI8" i="76"/>
  <c r="AI9" i="76"/>
  <c r="AI10" i="76"/>
  <c r="AI11" i="76"/>
  <c r="AI12" i="76"/>
  <c r="AI13" i="76"/>
  <c r="AI14" i="76"/>
  <c r="AI15" i="76"/>
  <c r="AI16" i="76"/>
  <c r="AI17" i="76"/>
  <c r="AI18" i="76"/>
  <c r="AI19" i="76"/>
  <c r="AI20" i="76"/>
  <c r="AI21" i="76"/>
  <c r="AI22" i="76"/>
  <c r="AI23" i="76"/>
  <c r="AI24" i="76"/>
  <c r="AI25" i="76"/>
  <c r="AI26" i="76"/>
  <c r="AI27" i="76"/>
  <c r="AI28" i="76"/>
  <c r="AI29" i="76"/>
  <c r="AI5" i="76"/>
  <c r="AH30" i="76"/>
  <c r="F11" i="75" l="1"/>
  <c r="K41" i="30" l="1"/>
  <c r="K65" i="59" l="1"/>
  <c r="F16" i="79" l="1"/>
  <c r="E24" i="79"/>
  <c r="F20" i="79"/>
  <c r="F14" i="79"/>
  <c r="F12" i="79"/>
  <c r="G12" i="79" s="1"/>
  <c r="F8" i="79"/>
  <c r="G8" i="79" s="1"/>
  <c r="F2" i="79"/>
  <c r="G2" i="79" s="1"/>
  <c r="G14" i="79" l="1"/>
  <c r="G24" i="79" s="1"/>
  <c r="AE30" i="76" l="1"/>
  <c r="K62" i="59" l="1"/>
  <c r="K41" i="59"/>
  <c r="K28" i="59"/>
  <c r="K22" i="59"/>
  <c r="K15" i="59"/>
  <c r="K38" i="30"/>
  <c r="K85" i="30"/>
  <c r="E24" i="78"/>
  <c r="F22" i="78"/>
  <c r="F19" i="78"/>
  <c r="F17" i="78"/>
  <c r="F11" i="78"/>
  <c r="F2" i="78"/>
  <c r="F32" i="77"/>
  <c r="G2" i="78" l="1"/>
  <c r="G24" i="78" s="1"/>
  <c r="T9" i="10" s="1"/>
  <c r="T16" i="10" s="1"/>
  <c r="F41" i="77"/>
  <c r="F38" i="77"/>
  <c r="F35" i="77"/>
  <c r="F29" i="77"/>
  <c r="F28" i="77"/>
  <c r="F25" i="77"/>
  <c r="F22" i="77"/>
  <c r="F14" i="77"/>
  <c r="F2" i="77"/>
  <c r="AB30" i="76" l="1"/>
  <c r="AC23" i="76"/>
  <c r="G2" i="77"/>
  <c r="G44" i="77" s="1"/>
  <c r="E44" i="77" l="1"/>
  <c r="F2" i="75" l="1"/>
  <c r="F6" i="75"/>
  <c r="F16" i="75"/>
  <c r="F20" i="75"/>
  <c r="Z23" i="76" l="1"/>
  <c r="T23" i="76"/>
  <c r="U9" i="10" l="1"/>
  <c r="U16" i="10" s="1"/>
  <c r="K78" i="30"/>
  <c r="E38" i="75" l="1"/>
  <c r="F36" i="75"/>
  <c r="F32" i="75"/>
  <c r="F28" i="75"/>
  <c r="F24" i="75"/>
  <c r="G24" i="75" s="1"/>
  <c r="G28" i="75" l="1"/>
  <c r="G2" i="75"/>
  <c r="G31" i="61"/>
  <c r="G30" i="61"/>
  <c r="G29" i="61"/>
  <c r="G28" i="61"/>
  <c r="G24" i="61"/>
  <c r="G22" i="61"/>
  <c r="G18" i="61"/>
  <c r="G3" i="61"/>
  <c r="E34" i="61"/>
  <c r="D9" i="10" s="1"/>
  <c r="G38" i="75" l="1"/>
  <c r="S9" i="10" s="1"/>
  <c r="F27" i="52"/>
  <c r="F24" i="52"/>
  <c r="F21" i="53" l="1"/>
  <c r="K6" i="56" l="1"/>
  <c r="L25" i="54" l="1"/>
  <c r="E10" i="62" l="1"/>
  <c r="F10" i="62" s="1"/>
  <c r="D11" i="62"/>
  <c r="J64" i="60" l="1"/>
  <c r="F2" i="69" l="1"/>
  <c r="M30" i="76" l="1"/>
  <c r="D30" i="76"/>
  <c r="AJ30" i="76" l="1"/>
  <c r="AG30" i="76" l="1"/>
  <c r="AI30" i="76" s="1"/>
  <c r="AD30" i="76"/>
  <c r="AF30" i="76" s="1"/>
  <c r="AA30" i="76"/>
  <c r="AC30" i="76" s="1"/>
  <c r="Y30" i="76"/>
  <c r="X30" i="76"/>
  <c r="V30" i="76"/>
  <c r="U30" i="76"/>
  <c r="S30" i="76"/>
  <c r="R30" i="76"/>
  <c r="P30" i="76"/>
  <c r="O30" i="76"/>
  <c r="L30" i="76"/>
  <c r="N30" i="76" s="1"/>
  <c r="J30" i="76"/>
  <c r="I30" i="76"/>
  <c r="G30" i="76"/>
  <c r="F30" i="76"/>
  <c r="C30" i="76"/>
  <c r="AN29" i="76"/>
  <c r="AM29" i="76"/>
  <c r="AL29" i="76"/>
  <c r="AF29" i="76"/>
  <c r="AC29" i="76"/>
  <c r="Z29" i="76"/>
  <c r="W29" i="76"/>
  <c r="T29" i="76"/>
  <c r="Q29" i="76"/>
  <c r="N29" i="76"/>
  <c r="K29" i="76"/>
  <c r="H29" i="76"/>
  <c r="E29" i="76"/>
  <c r="AN28" i="76"/>
  <c r="AM28" i="76"/>
  <c r="AL28" i="76"/>
  <c r="AF28" i="76"/>
  <c r="AC28" i="76"/>
  <c r="Z28" i="76"/>
  <c r="W28" i="76"/>
  <c r="T28" i="76"/>
  <c r="Q28" i="76"/>
  <c r="N28" i="76"/>
  <c r="K28" i="76"/>
  <c r="H28" i="76"/>
  <c r="E28" i="76"/>
  <c r="AN27" i="76"/>
  <c r="AM27" i="76"/>
  <c r="AL27" i="76"/>
  <c r="AF27" i="76"/>
  <c r="AC27" i="76"/>
  <c r="Z27" i="76"/>
  <c r="W27" i="76"/>
  <c r="T27" i="76"/>
  <c r="Q27" i="76"/>
  <c r="N27" i="76"/>
  <c r="K27" i="76"/>
  <c r="H27" i="76"/>
  <c r="E27" i="76"/>
  <c r="AN26" i="76"/>
  <c r="AM26" i="76"/>
  <c r="AL26" i="76"/>
  <c r="AF26" i="76"/>
  <c r="AC26" i="76"/>
  <c r="Z26" i="76"/>
  <c r="W26" i="76"/>
  <c r="T26" i="76"/>
  <c r="Q26" i="76"/>
  <c r="N26" i="76"/>
  <c r="K26" i="76"/>
  <c r="H26" i="76"/>
  <c r="E26" i="76"/>
  <c r="AN25" i="76"/>
  <c r="AM25" i="76"/>
  <c r="AL25" i="76"/>
  <c r="AF25" i="76"/>
  <c r="AC25" i="76"/>
  <c r="Z25" i="76"/>
  <c r="W25" i="76"/>
  <c r="T25" i="76"/>
  <c r="Q25" i="76"/>
  <c r="N25" i="76"/>
  <c r="K25" i="76"/>
  <c r="H25" i="76"/>
  <c r="E25" i="76"/>
  <c r="AN22" i="76"/>
  <c r="AO22" i="76" s="1"/>
  <c r="AL22" i="76"/>
  <c r="AF22" i="76"/>
  <c r="AC22" i="76"/>
  <c r="Z22" i="76"/>
  <c r="W22" i="76"/>
  <c r="T22" i="76"/>
  <c r="Q22" i="76"/>
  <c r="N22" i="76"/>
  <c r="H22" i="76"/>
  <c r="E22" i="76"/>
  <c r="AN21" i="76"/>
  <c r="AM21" i="76"/>
  <c r="AL21" i="76"/>
  <c r="AF21" i="76"/>
  <c r="AC21" i="76"/>
  <c r="Z21" i="76"/>
  <c r="W21" i="76"/>
  <c r="T21" i="76"/>
  <c r="Q21" i="76"/>
  <c r="N21" i="76"/>
  <c r="K21" i="76"/>
  <c r="H21" i="76"/>
  <c r="E21" i="76"/>
  <c r="AN20" i="76"/>
  <c r="AM20" i="76"/>
  <c r="AL20" i="76"/>
  <c r="AF20" i="76"/>
  <c r="AC20" i="76"/>
  <c r="Z20" i="76"/>
  <c r="W20" i="76"/>
  <c r="T20" i="76"/>
  <c r="Q20" i="76"/>
  <c r="N20" i="76"/>
  <c r="K20" i="76"/>
  <c r="H20" i="76"/>
  <c r="E20" i="76"/>
  <c r="AN19" i="76"/>
  <c r="AM19" i="76"/>
  <c r="AL19" i="76"/>
  <c r="AF19" i="76"/>
  <c r="AC19" i="76"/>
  <c r="Z19" i="76"/>
  <c r="W19" i="76"/>
  <c r="T19" i="76"/>
  <c r="Q19" i="76"/>
  <c r="N19" i="76"/>
  <c r="K19" i="76"/>
  <c r="H19" i="76"/>
  <c r="E19" i="76"/>
  <c r="AN18" i="76"/>
  <c r="AM18" i="76"/>
  <c r="AL18" i="76"/>
  <c r="AF18" i="76"/>
  <c r="AC18" i="76"/>
  <c r="Z18" i="76"/>
  <c r="W18" i="76"/>
  <c r="T18" i="76"/>
  <c r="Q18" i="76"/>
  <c r="N18" i="76"/>
  <c r="K18" i="76"/>
  <c r="H18" i="76"/>
  <c r="E18" i="76"/>
  <c r="AN17" i="76"/>
  <c r="AM17" i="76"/>
  <c r="AL17" i="76"/>
  <c r="AF17" i="76"/>
  <c r="AC17" i="76"/>
  <c r="Z17" i="76"/>
  <c r="W17" i="76"/>
  <c r="T17" i="76"/>
  <c r="Q17" i="76"/>
  <c r="N17" i="76"/>
  <c r="K17" i="76"/>
  <c r="H17" i="76"/>
  <c r="E17" i="76"/>
  <c r="AN16" i="76"/>
  <c r="AM16" i="76"/>
  <c r="AL16" i="76"/>
  <c r="AF16" i="76"/>
  <c r="AC16" i="76"/>
  <c r="Z16" i="76"/>
  <c r="W16" i="76"/>
  <c r="T16" i="76"/>
  <c r="Q16" i="76"/>
  <c r="N16" i="76"/>
  <c r="K16" i="76"/>
  <c r="H16" i="76"/>
  <c r="E16" i="76"/>
  <c r="AN15" i="76"/>
  <c r="AM15" i="76"/>
  <c r="AL15" i="76"/>
  <c r="AF15" i="76"/>
  <c r="AC15" i="76"/>
  <c r="Z15" i="76"/>
  <c r="W15" i="76"/>
  <c r="T15" i="76"/>
  <c r="Q15" i="76"/>
  <c r="N15" i="76"/>
  <c r="K15" i="76"/>
  <c r="H15" i="76"/>
  <c r="E15" i="76"/>
  <c r="AN14" i="76"/>
  <c r="AM14" i="76"/>
  <c r="AL14" i="76"/>
  <c r="AF14" i="76"/>
  <c r="AC14" i="76"/>
  <c r="Z14" i="76"/>
  <c r="W14" i="76"/>
  <c r="T14" i="76"/>
  <c r="Q14" i="76"/>
  <c r="N14" i="76"/>
  <c r="K14" i="76"/>
  <c r="H14" i="76"/>
  <c r="E14" i="76"/>
  <c r="AN13" i="76"/>
  <c r="AM13" i="76"/>
  <c r="AL13" i="76"/>
  <c r="AF13" i="76"/>
  <c r="AC13" i="76"/>
  <c r="Z13" i="76"/>
  <c r="W13" i="76"/>
  <c r="T13" i="76"/>
  <c r="Q13" i="76"/>
  <c r="N13" i="76"/>
  <c r="K13" i="76"/>
  <c r="H13" i="76"/>
  <c r="E13" i="76"/>
  <c r="AU12" i="76"/>
  <c r="AT12" i="76"/>
  <c r="AN12" i="76"/>
  <c r="AM12" i="76"/>
  <c r="AL12" i="76"/>
  <c r="AF12" i="76"/>
  <c r="AC12" i="76"/>
  <c r="Z12" i="76"/>
  <c r="W12" i="76"/>
  <c r="T12" i="76"/>
  <c r="Q12" i="76"/>
  <c r="N12" i="76"/>
  <c r="K12" i="76"/>
  <c r="H12" i="76"/>
  <c r="E12" i="76"/>
  <c r="AN11" i="76"/>
  <c r="AM11" i="76"/>
  <c r="AL11" i="76"/>
  <c r="AF11" i="76"/>
  <c r="AC11" i="76"/>
  <c r="Z11" i="76"/>
  <c r="W11" i="76"/>
  <c r="T11" i="76"/>
  <c r="Q11" i="76"/>
  <c r="N11" i="76"/>
  <c r="K11" i="76"/>
  <c r="H11" i="76"/>
  <c r="E11" i="76"/>
  <c r="AN10" i="76"/>
  <c r="AM10" i="76"/>
  <c r="AL10" i="76"/>
  <c r="AF10" i="76"/>
  <c r="AC10" i="76"/>
  <c r="Z10" i="76"/>
  <c r="W10" i="76"/>
  <c r="T10" i="76"/>
  <c r="Q10" i="76"/>
  <c r="N10" i="76"/>
  <c r="K10" i="76"/>
  <c r="H10" i="76"/>
  <c r="E10" i="76"/>
  <c r="AN9" i="76"/>
  <c r="AM9" i="76"/>
  <c r="AL9" i="76"/>
  <c r="AF9" i="76"/>
  <c r="AC9" i="76"/>
  <c r="Z9" i="76"/>
  <c r="W9" i="76"/>
  <c r="T9" i="76"/>
  <c r="Q9" i="76"/>
  <c r="N9" i="76"/>
  <c r="K9" i="76"/>
  <c r="H9" i="76"/>
  <c r="E9" i="76"/>
  <c r="AN8" i="76"/>
  <c r="AM8" i="76"/>
  <c r="AL8" i="76"/>
  <c r="AF8" i="76"/>
  <c r="AC8" i="76"/>
  <c r="Z8" i="76"/>
  <c r="W8" i="76"/>
  <c r="T8" i="76"/>
  <c r="Q8" i="76"/>
  <c r="N8" i="76"/>
  <c r="K8" i="76"/>
  <c r="H8" i="76"/>
  <c r="E8" i="76"/>
  <c r="AN7" i="76"/>
  <c r="AM7" i="76"/>
  <c r="AL7" i="76"/>
  <c r="AF7" i="76"/>
  <c r="AC7" i="76"/>
  <c r="Z7" i="76"/>
  <c r="W7" i="76"/>
  <c r="T7" i="76"/>
  <c r="Q7" i="76"/>
  <c r="N7" i="76"/>
  <c r="K7" i="76"/>
  <c r="H7" i="76"/>
  <c r="E7" i="76"/>
  <c r="AX6" i="76"/>
  <c r="AN6" i="76"/>
  <c r="AM6" i="76"/>
  <c r="AL6" i="76"/>
  <c r="AF6" i="76"/>
  <c r="AC6" i="76"/>
  <c r="Z6" i="76"/>
  <c r="W6" i="76"/>
  <c r="T6" i="76"/>
  <c r="Q6" i="76"/>
  <c r="N6" i="76"/>
  <c r="K6" i="76"/>
  <c r="H6" i="76"/>
  <c r="E6" i="76"/>
  <c r="AT5" i="76"/>
  <c r="AN5" i="76"/>
  <c r="AM5" i="76"/>
  <c r="AL5" i="76"/>
  <c r="AF5" i="76"/>
  <c r="AC5" i="76"/>
  <c r="Z5" i="76"/>
  <c r="W5" i="76"/>
  <c r="T5" i="76"/>
  <c r="Q5" i="76"/>
  <c r="N5" i="76"/>
  <c r="K5" i="76"/>
  <c r="H5" i="76"/>
  <c r="E5" i="76"/>
  <c r="Z30" i="76" l="1"/>
  <c r="T30" i="76"/>
  <c r="H30" i="76"/>
  <c r="AO12" i="76"/>
  <c r="AO20" i="76"/>
  <c r="AO18" i="76"/>
  <c r="AO16" i="76"/>
  <c r="AO14" i="76"/>
  <c r="AO9" i="76"/>
  <c r="AO8" i="76"/>
  <c r="AO25" i="76"/>
  <c r="AO6" i="76"/>
  <c r="AO29" i="76"/>
  <c r="AO27" i="76"/>
  <c r="AX8" i="76"/>
  <c r="AX10" i="76" s="1"/>
  <c r="AM30" i="76" s="1"/>
  <c r="AL30" i="76" s="1"/>
  <c r="AN30" i="76"/>
  <c r="AO7" i="76"/>
  <c r="AO10" i="76"/>
  <c r="AO11" i="76"/>
  <c r="AO13" i="76"/>
  <c r="AO15" i="76"/>
  <c r="AO17" i="76"/>
  <c r="AO19" i="76"/>
  <c r="AO21" i="76"/>
  <c r="AO26" i="76"/>
  <c r="AO28" i="76"/>
  <c r="E30" i="76"/>
  <c r="K30" i="76"/>
  <c r="Q30" i="76"/>
  <c r="W30" i="76"/>
  <c r="AO5" i="76"/>
  <c r="AO30" i="76" l="1"/>
  <c r="F31" i="52"/>
  <c r="L110" i="54"/>
  <c r="F17" i="49" l="1"/>
  <c r="F2" i="49"/>
  <c r="G2" i="49" s="1"/>
  <c r="S16" i="10" l="1"/>
  <c r="H195" i="56" l="1"/>
  <c r="K10" i="30" l="1"/>
  <c r="K14" i="30" l="1"/>
  <c r="J195" i="56"/>
  <c r="E195" i="56" l="1"/>
  <c r="K20" i="56"/>
  <c r="K2" i="56"/>
  <c r="F11" i="48" l="1"/>
  <c r="F27" i="48"/>
  <c r="F25" i="48"/>
  <c r="F6" i="48"/>
  <c r="K28" i="56"/>
  <c r="J9" i="60" l="1"/>
  <c r="F27" i="69" l="1"/>
  <c r="E32" i="69"/>
  <c r="F16" i="69"/>
  <c r="J20" i="46" l="1"/>
  <c r="K37" i="56" l="1"/>
  <c r="L97" i="54" l="1"/>
  <c r="L82" i="54"/>
  <c r="L2" i="54"/>
  <c r="F16" i="53" l="1"/>
  <c r="G20" i="46" l="1"/>
  <c r="F6" i="69" l="1"/>
  <c r="F13" i="69"/>
  <c r="G2" i="69" l="1"/>
  <c r="K41" i="56"/>
  <c r="F4" i="48" l="1"/>
  <c r="F2" i="48"/>
  <c r="D20" i="46" l="1"/>
  <c r="AN20" i="46" l="1"/>
  <c r="AN9" i="46"/>
  <c r="AN11" i="46"/>
  <c r="AN13" i="46"/>
  <c r="AN15" i="46"/>
  <c r="AN17" i="46"/>
  <c r="AN19" i="46"/>
  <c r="AN7" i="46"/>
  <c r="AL9" i="46"/>
  <c r="AL11" i="46"/>
  <c r="AL13" i="46"/>
  <c r="AL15" i="46"/>
  <c r="AL17" i="46"/>
  <c r="AL19" i="46"/>
  <c r="AL7" i="46"/>
  <c r="AI9" i="46"/>
  <c r="AI11" i="46"/>
  <c r="AI13" i="46"/>
  <c r="AI15" i="46"/>
  <c r="AI17" i="46"/>
  <c r="AI19" i="46"/>
  <c r="AI7" i="46"/>
  <c r="AF9" i="46"/>
  <c r="AF11" i="46"/>
  <c r="AF13" i="46"/>
  <c r="AF15" i="46"/>
  <c r="AF17" i="46"/>
  <c r="AF19" i="46"/>
  <c r="AF7" i="46"/>
  <c r="AC9" i="46"/>
  <c r="AC11" i="46"/>
  <c r="AC13" i="46"/>
  <c r="AC15" i="46"/>
  <c r="AC17" i="46"/>
  <c r="AC19" i="46"/>
  <c r="AC7" i="46"/>
  <c r="Z9" i="46"/>
  <c r="Z11" i="46"/>
  <c r="Z13" i="46"/>
  <c r="Z15" i="46"/>
  <c r="Z17" i="46"/>
  <c r="Z19" i="46"/>
  <c r="Z7" i="46"/>
  <c r="W9" i="46"/>
  <c r="W11" i="46"/>
  <c r="W13" i="46"/>
  <c r="W15" i="46"/>
  <c r="W17" i="46"/>
  <c r="W19" i="46"/>
  <c r="W7" i="46"/>
  <c r="T9" i="46"/>
  <c r="T11" i="46"/>
  <c r="T13" i="46"/>
  <c r="T15" i="46"/>
  <c r="T17" i="46"/>
  <c r="T19" i="46"/>
  <c r="T7" i="46"/>
  <c r="Q9" i="46"/>
  <c r="Q11" i="46"/>
  <c r="Q13" i="46"/>
  <c r="Q15" i="46"/>
  <c r="Q17" i="46"/>
  <c r="Q19" i="46"/>
  <c r="Q7" i="46"/>
  <c r="N11" i="46"/>
  <c r="N9" i="46"/>
  <c r="N13" i="46"/>
  <c r="N15" i="46"/>
  <c r="N17" i="46"/>
  <c r="N19" i="46"/>
  <c r="N7" i="46"/>
  <c r="K9" i="46"/>
  <c r="K11" i="46"/>
  <c r="K13" i="46"/>
  <c r="K15" i="46"/>
  <c r="K17" i="46"/>
  <c r="K19" i="46"/>
  <c r="K7" i="46"/>
  <c r="H9" i="46"/>
  <c r="H11" i="46"/>
  <c r="H13" i="46"/>
  <c r="H15" i="46"/>
  <c r="H17" i="46"/>
  <c r="H19" i="46"/>
  <c r="H7" i="46"/>
  <c r="E9" i="46"/>
  <c r="E11" i="46"/>
  <c r="E13" i="46"/>
  <c r="E15" i="46"/>
  <c r="E17" i="46"/>
  <c r="E19" i="46"/>
  <c r="E7" i="46"/>
  <c r="X20" i="46"/>
  <c r="Z20" i="46" s="1"/>
  <c r="C18" i="9" l="1"/>
  <c r="K33" i="59"/>
  <c r="F4" i="34" l="1"/>
  <c r="F46" i="49" l="1"/>
  <c r="N9" i="10"/>
  <c r="N16" i="10" s="1"/>
  <c r="F20" i="69"/>
  <c r="G16" i="69" s="1"/>
  <c r="F9" i="69"/>
  <c r="G9" i="69" s="1"/>
  <c r="G32" i="69" l="1"/>
  <c r="I18" i="9"/>
  <c r="L18" i="9" s="1"/>
  <c r="D18" i="9"/>
  <c r="G18" i="9" s="1"/>
  <c r="F18" i="50"/>
  <c r="N18" i="9" l="1"/>
  <c r="F7" i="57"/>
  <c r="E23" i="53" l="1"/>
  <c r="M9" i="10" s="1"/>
  <c r="F14" i="53"/>
  <c r="G14" i="53" s="1"/>
  <c r="E17" i="9" s="1"/>
  <c r="F22" i="53"/>
  <c r="G22" i="53" s="1"/>
  <c r="J17" i="9" s="1"/>
  <c r="F20" i="53"/>
  <c r="F13" i="53"/>
  <c r="F9" i="53"/>
  <c r="F6" i="53"/>
  <c r="F2" i="53"/>
  <c r="G2" i="53" s="1"/>
  <c r="C17" i="9" s="1"/>
  <c r="G6" i="53" l="1"/>
  <c r="D17" i="9" s="1"/>
  <c r="G17" i="9" s="1"/>
  <c r="G16" i="53"/>
  <c r="I17" i="9" s="1"/>
  <c r="L17" i="9" s="1"/>
  <c r="N17" i="9" l="1"/>
  <c r="G23" i="53"/>
  <c r="F12" i="48"/>
  <c r="G48" i="34" l="1"/>
  <c r="F66" i="49" l="1"/>
  <c r="K70" i="59"/>
  <c r="K184" i="56" l="1"/>
  <c r="K54" i="56"/>
  <c r="K79" i="56"/>
  <c r="I195" i="56" l="1"/>
  <c r="G195" i="56"/>
  <c r="F195" i="56" l="1"/>
  <c r="J110" i="30" l="1"/>
  <c r="F34" i="61"/>
  <c r="D14" i="10" s="1"/>
  <c r="E7" i="62" l="1"/>
  <c r="F8" i="50" l="1"/>
  <c r="K115" i="54" l="1"/>
  <c r="J115" i="54"/>
  <c r="I115" i="54"/>
  <c r="H115" i="54"/>
  <c r="G115" i="54"/>
  <c r="F115" i="54"/>
  <c r="E115" i="54"/>
  <c r="J74" i="59" l="1"/>
  <c r="I74" i="59"/>
  <c r="H74" i="59"/>
  <c r="G74" i="59"/>
  <c r="E74" i="59"/>
  <c r="F74" i="59"/>
  <c r="F9" i="10" l="1"/>
  <c r="J26" i="60"/>
  <c r="J12" i="60"/>
  <c r="J20" i="60"/>
  <c r="K71" i="59" l="1"/>
  <c r="K59" i="59"/>
  <c r="K57" i="59"/>
  <c r="K49" i="59"/>
  <c r="K46" i="59"/>
  <c r="K38" i="59"/>
  <c r="K36" i="59"/>
  <c r="K31" i="59"/>
  <c r="K25" i="59"/>
  <c r="K10" i="59"/>
  <c r="K6" i="59"/>
  <c r="K2" i="59"/>
  <c r="H37" i="58"/>
  <c r="F42" i="52" l="1"/>
  <c r="F21" i="52"/>
  <c r="F19" i="52"/>
  <c r="F15" i="52"/>
  <c r="F13" i="52"/>
  <c r="F6" i="52"/>
  <c r="F2" i="52"/>
  <c r="F60" i="49"/>
  <c r="F69" i="49"/>
  <c r="F72" i="49"/>
  <c r="F55" i="49"/>
  <c r="F41" i="49"/>
  <c r="F35" i="49"/>
  <c r="F29" i="49"/>
  <c r="F21" i="49"/>
  <c r="L113" i="54"/>
  <c r="L108" i="54"/>
  <c r="L103" i="54"/>
  <c r="L100" i="54"/>
  <c r="L80" i="54"/>
  <c r="L73" i="54"/>
  <c r="L70" i="54"/>
  <c r="L66" i="54"/>
  <c r="L54" i="54"/>
  <c r="L52" i="54"/>
  <c r="M52" i="54" s="1"/>
  <c r="L50" i="54"/>
  <c r="L46" i="54"/>
  <c r="L40" i="54"/>
  <c r="L35" i="54"/>
  <c r="L32" i="54"/>
  <c r="L17" i="54"/>
  <c r="L14" i="54"/>
  <c r="M46" i="54" l="1"/>
  <c r="M82" i="54"/>
  <c r="G29" i="49"/>
  <c r="G60" i="49"/>
  <c r="M2" i="54"/>
  <c r="J2" i="60" l="1"/>
  <c r="K2" i="60" s="1"/>
  <c r="F16" i="55"/>
  <c r="K176" i="56"/>
  <c r="K174" i="56"/>
  <c r="K167" i="56"/>
  <c r="K159" i="56"/>
  <c r="K144" i="56"/>
  <c r="K138" i="56"/>
  <c r="L138" i="56" s="1"/>
  <c r="K129" i="56"/>
  <c r="K121" i="56"/>
  <c r="K102" i="56"/>
  <c r="K98" i="56"/>
  <c r="L2" i="56"/>
  <c r="L121" i="56" l="1"/>
  <c r="K107" i="30"/>
  <c r="K67" i="30"/>
  <c r="K75" i="30"/>
  <c r="K62" i="30"/>
  <c r="K59" i="30"/>
  <c r="K56" i="30"/>
  <c r="K47" i="30"/>
  <c r="K36" i="30"/>
  <c r="K28" i="30"/>
  <c r="K20" i="30"/>
  <c r="K17" i="30"/>
  <c r="K25" i="30"/>
  <c r="L25" i="30" s="1"/>
  <c r="K22" i="30"/>
  <c r="K2" i="30"/>
  <c r="L2" i="30" s="1"/>
  <c r="C7" i="9" s="1"/>
  <c r="K6" i="30"/>
  <c r="L17" i="30" l="1"/>
  <c r="J87" i="60"/>
  <c r="J85" i="60"/>
  <c r="J81" i="60"/>
  <c r="J77" i="60"/>
  <c r="J58" i="60"/>
  <c r="J55" i="60"/>
  <c r="J50" i="60"/>
  <c r="J45" i="60"/>
  <c r="J31" i="60"/>
  <c r="J40" i="60"/>
  <c r="J34" i="60"/>
  <c r="J80" i="60" l="1"/>
  <c r="K64" i="60" s="1"/>
  <c r="J49" i="60"/>
  <c r="K31" i="60" s="1"/>
  <c r="F45" i="52"/>
  <c r="H43" i="58" l="1"/>
  <c r="H41" i="58"/>
  <c r="H30" i="58"/>
  <c r="H23" i="58"/>
  <c r="H20" i="58"/>
  <c r="H16" i="58"/>
  <c r="H15" i="58"/>
  <c r="H2" i="58"/>
  <c r="F2" i="55"/>
  <c r="G2" i="55" s="1"/>
  <c r="F6" i="55"/>
  <c r="G6" i="55" s="1"/>
  <c r="F11" i="55"/>
  <c r="F14" i="55"/>
  <c r="F20" i="55"/>
  <c r="E22" i="55"/>
  <c r="I2" i="58" l="1"/>
  <c r="I30" i="58"/>
  <c r="G48" i="58"/>
  <c r="G14" i="10" s="1"/>
  <c r="F48" i="58"/>
  <c r="E48" i="58"/>
  <c r="H48" i="58" l="1"/>
  <c r="F19" i="50"/>
  <c r="F14" i="50"/>
  <c r="F12" i="50"/>
  <c r="G12" i="50" s="1"/>
  <c r="F2" i="50"/>
  <c r="E29" i="48"/>
  <c r="F20" i="48"/>
  <c r="F16" i="48"/>
  <c r="F13" i="48"/>
  <c r="F8" i="48"/>
  <c r="F23" i="48"/>
  <c r="F24" i="48"/>
  <c r="G23" i="48" l="1"/>
  <c r="G13" i="48"/>
  <c r="G2" i="48"/>
  <c r="F41" i="34" l="1"/>
  <c r="F32" i="34"/>
  <c r="F18" i="34" l="1"/>
  <c r="AM9" i="46" l="1"/>
  <c r="AM11" i="46"/>
  <c r="AM13" i="46"/>
  <c r="AM15" i="46"/>
  <c r="AM17" i="46"/>
  <c r="AM19" i="46"/>
  <c r="AM7" i="46"/>
  <c r="AS13" i="46" s="1"/>
  <c r="AS21" i="46" s="1"/>
  <c r="K27" i="30" l="1"/>
  <c r="L27" i="30" s="1"/>
  <c r="D30" i="34" l="1"/>
  <c r="E30" i="34"/>
  <c r="E110" i="30" l="1"/>
  <c r="H110" i="30"/>
  <c r="AJ20" i="46" l="1"/>
  <c r="AL20" i="46" s="1"/>
  <c r="E4" i="62" l="1"/>
  <c r="E5" i="62"/>
  <c r="E6" i="62"/>
  <c r="E8" i="62"/>
  <c r="E9" i="62"/>
  <c r="E3" i="62"/>
  <c r="E2" i="62"/>
  <c r="F8" i="62" l="1"/>
  <c r="F2" i="62"/>
  <c r="C15" i="9"/>
  <c r="F11" i="62" l="1"/>
  <c r="H23" i="34"/>
  <c r="H6" i="34"/>
  <c r="E5" i="51" l="1"/>
  <c r="F4" i="57" l="1"/>
  <c r="F5" i="57"/>
  <c r="F6" i="57"/>
  <c r="F8" i="57"/>
  <c r="F9" i="57"/>
  <c r="F3" i="57"/>
  <c r="F2" i="57"/>
  <c r="L34" i="54" l="1"/>
  <c r="L79" i="54"/>
  <c r="M54" i="54" s="1"/>
  <c r="K120" i="56"/>
  <c r="K173" i="56"/>
  <c r="L144" i="56" s="1"/>
  <c r="K195" i="56" l="1"/>
  <c r="L45" i="56"/>
  <c r="M17" i="54"/>
  <c r="L115" i="54"/>
  <c r="L176" i="56"/>
  <c r="AG20" i="46"/>
  <c r="AI20" i="46" s="1"/>
  <c r="L195" i="56" l="1"/>
  <c r="AD20" i="46"/>
  <c r="AF20" i="46" s="1"/>
  <c r="D8" i="51" l="1"/>
  <c r="AA20" i="46"/>
  <c r="AC20" i="46" s="1"/>
  <c r="G9" i="10" l="1"/>
  <c r="H5" i="34"/>
  <c r="H7" i="34"/>
  <c r="H8" i="34"/>
  <c r="H9" i="34"/>
  <c r="H10" i="34"/>
  <c r="H11" i="34"/>
  <c r="H12" i="34"/>
  <c r="H13" i="34"/>
  <c r="H14" i="34"/>
  <c r="H15" i="34"/>
  <c r="H16" i="34"/>
  <c r="H4" i="34"/>
  <c r="L13" i="9" l="1"/>
  <c r="U20" i="46" l="1"/>
  <c r="W20" i="46" s="1"/>
  <c r="F89" i="60"/>
  <c r="G89" i="60"/>
  <c r="H89" i="60"/>
  <c r="I89" i="60"/>
  <c r="E89" i="60"/>
  <c r="J89" i="60" l="1"/>
  <c r="R20" i="46" l="1"/>
  <c r="T20" i="46" s="1"/>
  <c r="D13" i="9" l="1"/>
  <c r="G13" i="9" s="1"/>
  <c r="N13" i="9" s="1"/>
  <c r="I9" i="10"/>
  <c r="I16" i="10" s="1"/>
  <c r="F110" i="30"/>
  <c r="G110" i="30"/>
  <c r="I110" i="30"/>
  <c r="L110" i="30" l="1"/>
  <c r="K56" i="59" l="1"/>
  <c r="K61" i="59"/>
  <c r="K64" i="59"/>
  <c r="K68" i="59"/>
  <c r="K69" i="59"/>
  <c r="O20" i="46"/>
  <c r="Q20" i="46" s="1"/>
  <c r="L56" i="59" l="1"/>
  <c r="G32" i="34" l="1"/>
  <c r="AA9" i="10" s="1"/>
  <c r="F10" i="55" l="1"/>
  <c r="H18" i="34" l="1"/>
  <c r="H20" i="34"/>
  <c r="H21" i="34"/>
  <c r="H22" i="34"/>
  <c r="H24" i="34"/>
  <c r="H25" i="34"/>
  <c r="H26" i="34"/>
  <c r="H28" i="34"/>
  <c r="W9" i="10"/>
  <c r="C11" i="10" l="1"/>
  <c r="J25" i="60"/>
  <c r="K26" i="60"/>
  <c r="J22" i="9"/>
  <c r="E74" i="49"/>
  <c r="F54" i="49"/>
  <c r="F45" i="49"/>
  <c r="F40" i="49"/>
  <c r="F39" i="49"/>
  <c r="F38" i="49"/>
  <c r="F28" i="49"/>
  <c r="G17" i="49" s="1"/>
  <c r="E23" i="50"/>
  <c r="E20" i="9"/>
  <c r="E7" i="51"/>
  <c r="F7" i="51" s="1"/>
  <c r="J23" i="9" s="1"/>
  <c r="E6" i="51"/>
  <c r="E4" i="51"/>
  <c r="E3" i="51"/>
  <c r="E2" i="51"/>
  <c r="E46" i="52"/>
  <c r="G45" i="52"/>
  <c r="G24" i="52"/>
  <c r="G6" i="52"/>
  <c r="G2" i="52"/>
  <c r="F16" i="9"/>
  <c r="G20" i="55"/>
  <c r="J15" i="9" s="1"/>
  <c r="G10" i="55"/>
  <c r="F15" i="9" s="1"/>
  <c r="D15" i="9"/>
  <c r="J9" i="10"/>
  <c r="F14" i="9"/>
  <c r="E10" i="57"/>
  <c r="G5" i="57"/>
  <c r="F12" i="9" s="1"/>
  <c r="H47" i="58"/>
  <c r="H28" i="58"/>
  <c r="I23" i="58" s="1"/>
  <c r="K54" i="59"/>
  <c r="K53" i="59"/>
  <c r="L33" i="59"/>
  <c r="F10" i="9" s="1"/>
  <c r="L18" i="59"/>
  <c r="K5" i="59"/>
  <c r="L2" i="59" s="1"/>
  <c r="H30" i="61"/>
  <c r="H3" i="61"/>
  <c r="G38" i="49" l="1"/>
  <c r="I21" i="9" s="1"/>
  <c r="K74" i="59"/>
  <c r="I47" i="58"/>
  <c r="J11" i="9" s="1"/>
  <c r="J19" i="9"/>
  <c r="H28" i="61"/>
  <c r="D8" i="9" s="1"/>
  <c r="G8" i="50"/>
  <c r="D20" i="9" s="1"/>
  <c r="L36" i="59"/>
  <c r="I10" i="9" s="1"/>
  <c r="D10" i="9"/>
  <c r="C10" i="9"/>
  <c r="D19" i="9"/>
  <c r="J10" i="9"/>
  <c r="D14" i="9"/>
  <c r="E14" i="9"/>
  <c r="C14" i="9"/>
  <c r="I11" i="9"/>
  <c r="E11" i="9"/>
  <c r="E8" i="51"/>
  <c r="E21" i="9"/>
  <c r="C21" i="9"/>
  <c r="J16" i="9"/>
  <c r="G14" i="50"/>
  <c r="I20" i="9" s="1"/>
  <c r="I14" i="9"/>
  <c r="J14" i="9"/>
  <c r="G2" i="57"/>
  <c r="D12" i="9" s="1"/>
  <c r="G6" i="57"/>
  <c r="I12" i="9" s="1"/>
  <c r="G11" i="55"/>
  <c r="C19" i="9"/>
  <c r="I19" i="9"/>
  <c r="G2" i="50"/>
  <c r="C20" i="9" s="1"/>
  <c r="D21" i="9"/>
  <c r="J21" i="9"/>
  <c r="F2" i="51"/>
  <c r="E23" i="9" s="1"/>
  <c r="F4" i="51"/>
  <c r="I23" i="9" s="1"/>
  <c r="E16" i="9"/>
  <c r="I16" i="9"/>
  <c r="D16" i="9"/>
  <c r="K12" i="60"/>
  <c r="D9" i="9" s="1"/>
  <c r="J9" i="9"/>
  <c r="I9" i="9"/>
  <c r="G34" i="61"/>
  <c r="I8" i="9"/>
  <c r="C16" i="9"/>
  <c r="L74" i="59" l="1"/>
  <c r="C9" i="9"/>
  <c r="K89" i="60"/>
  <c r="E22" i="9"/>
  <c r="G29" i="48"/>
  <c r="D11" i="9"/>
  <c r="I48" i="58"/>
  <c r="G46" i="52"/>
  <c r="I22" i="9"/>
  <c r="H34" i="61"/>
  <c r="C8" i="9"/>
  <c r="G22" i="55"/>
  <c r="I15" i="9"/>
  <c r="F8" i="51"/>
  <c r="G74" i="49"/>
  <c r="G23" i="50"/>
  <c r="G10" i="57"/>
  <c r="M115" i="54"/>
  <c r="F21" i="9" l="1"/>
  <c r="E19" i="9"/>
  <c r="E12" i="9"/>
  <c r="C12" i="9"/>
  <c r="C11" i="9"/>
  <c r="J11" i="10" l="1"/>
  <c r="F14" i="10" l="1"/>
  <c r="L12" i="10"/>
  <c r="E14" i="10" l="1"/>
  <c r="J13" i="10" l="1"/>
  <c r="Q9" i="10"/>
  <c r="E15" i="9"/>
  <c r="E10" i="9" l="1"/>
  <c r="G10" i="9" s="1"/>
  <c r="M25" i="30"/>
  <c r="F7" i="9" s="1"/>
  <c r="K16" i="30"/>
  <c r="L75" i="30" l="1"/>
  <c r="J7" i="9" s="1"/>
  <c r="C9" i="10"/>
  <c r="J8" i="9"/>
  <c r="M20" i="30"/>
  <c r="E7" i="9" s="1"/>
  <c r="L6" i="30"/>
  <c r="L13" i="10"/>
  <c r="L14" i="10"/>
  <c r="J10" i="10"/>
  <c r="J14" i="10"/>
  <c r="F10" i="10"/>
  <c r="F13" i="10"/>
  <c r="E10" i="10"/>
  <c r="E11" i="10"/>
  <c r="E13" i="10"/>
  <c r="M6" i="30" l="1"/>
  <c r="D7" i="9" s="1"/>
  <c r="G7" i="9" l="1"/>
  <c r="C20" i="46"/>
  <c r="E20" i="46" s="1"/>
  <c r="I20" i="46" l="1"/>
  <c r="K20" i="46" s="1"/>
  <c r="F11" i="10" l="1"/>
  <c r="AC12" i="10"/>
  <c r="L11" i="10"/>
  <c r="L10" i="10"/>
  <c r="L20" i="46"/>
  <c r="N20" i="46" s="1"/>
  <c r="K9" i="10"/>
  <c r="K16" i="10" s="1"/>
  <c r="G15" i="9"/>
  <c r="F9" i="9"/>
  <c r="G23" i="9"/>
  <c r="L8" i="9"/>
  <c r="L12" i="9"/>
  <c r="L20" i="9"/>
  <c r="H29" i="34"/>
  <c r="G45" i="34"/>
  <c r="G59" i="34"/>
  <c r="Z9" i="10" s="1"/>
  <c r="C14" i="10"/>
  <c r="C13" i="10"/>
  <c r="C10" i="10"/>
  <c r="D16" i="10"/>
  <c r="E9" i="10"/>
  <c r="H9" i="10"/>
  <c r="H16" i="10" s="1"/>
  <c r="O9" i="10"/>
  <c r="O16" i="10" s="1"/>
  <c r="R9" i="10"/>
  <c r="R16" i="10" s="1"/>
  <c r="P9" i="10"/>
  <c r="P16" i="10" s="1"/>
  <c r="F20" i="46"/>
  <c r="AM20" i="46" l="1"/>
  <c r="H20" i="46"/>
  <c r="C16" i="10"/>
  <c r="W14" i="10"/>
  <c r="AC14" i="10" s="1"/>
  <c r="J28" i="9"/>
  <c r="L28" i="9" s="1"/>
  <c r="N28" i="9" s="1"/>
  <c r="J29" i="9"/>
  <c r="L29" i="9" s="1"/>
  <c r="N29" i="9" s="1"/>
  <c r="Y9" i="10"/>
  <c r="Y16" i="10" s="1"/>
  <c r="J27" i="9"/>
  <c r="L27" i="9" s="1"/>
  <c r="N27" i="9" s="1"/>
  <c r="Z16" i="10"/>
  <c r="Q16" i="10"/>
  <c r="G22" i="9"/>
  <c r="G19" i="9"/>
  <c r="L9" i="10"/>
  <c r="L16" i="10" s="1"/>
  <c r="E16" i="10"/>
  <c r="L19" i="9"/>
  <c r="L23" i="9"/>
  <c r="N23" i="9" s="1"/>
  <c r="L21" i="9"/>
  <c r="G21" i="9"/>
  <c r="X9" i="10"/>
  <c r="X16" i="10" s="1"/>
  <c r="L22" i="9"/>
  <c r="G20" i="9"/>
  <c r="N20" i="9" s="1"/>
  <c r="G12" i="9"/>
  <c r="N12" i="9" s="1"/>
  <c r="L15" i="9"/>
  <c r="N15" i="9" s="1"/>
  <c r="AC10" i="10"/>
  <c r="AC11" i="10"/>
  <c r="F31" i="9"/>
  <c r="G8" i="9"/>
  <c r="N8" i="9" s="1"/>
  <c r="AC13" i="10"/>
  <c r="M16" i="10"/>
  <c r="F16" i="10"/>
  <c r="L11" i="9"/>
  <c r="J16" i="10"/>
  <c r="W16" i="10" l="1"/>
  <c r="AA16" i="10"/>
  <c r="J26" i="9"/>
  <c r="J31" i="9" s="1"/>
  <c r="L10" i="9"/>
  <c r="N10" i="9" s="1"/>
  <c r="N22" i="9"/>
  <c r="G11" i="9"/>
  <c r="N11" i="9" s="1"/>
  <c r="E31" i="9"/>
  <c r="N19" i="9"/>
  <c r="G4" i="34"/>
  <c r="K25" i="9" s="1"/>
  <c r="L9" i="9"/>
  <c r="G9" i="9"/>
  <c r="L14" i="9"/>
  <c r="G14" i="9"/>
  <c r="N21" i="9"/>
  <c r="G16" i="9"/>
  <c r="C31" i="9"/>
  <c r="L26" i="9" l="1"/>
  <c r="N26" i="9" s="1"/>
  <c r="L16" i="9"/>
  <c r="N16" i="9" s="1"/>
  <c r="K31" i="9"/>
  <c r="L25" i="9"/>
  <c r="N25" i="9" s="1"/>
  <c r="D31" i="9"/>
  <c r="N9" i="9"/>
  <c r="N14" i="9"/>
  <c r="G31" i="9"/>
  <c r="AC9" i="10" l="1"/>
  <c r="G16" i="10" l="1"/>
  <c r="AC16" i="10" s="1"/>
  <c r="M67" i="30" l="1"/>
  <c r="I7" i="9" s="1"/>
  <c r="I31" i="9" l="1"/>
  <c r="L31" i="9" s="1"/>
  <c r="L7" i="9"/>
  <c r="N7" i="9" s="1"/>
  <c r="N31" i="9" l="1"/>
</calcChain>
</file>

<file path=xl/sharedStrings.xml><?xml version="1.0" encoding="utf-8"?>
<sst xmlns="http://schemas.openxmlformats.org/spreadsheetml/2006/main" count="1765" uniqueCount="1172">
  <si>
    <t xml:space="preserve">RESUMEN VENTAS AL PUBLICO, AUTOMOVILES </t>
  </si>
  <si>
    <t>COMPACTOS</t>
  </si>
  <si>
    <t>DE LUJO</t>
  </si>
  <si>
    <t>DEPORTIVOS</t>
  </si>
  <si>
    <t>SUBCOMPACTOS</t>
  </si>
  <si>
    <t>TOTAL AUTOMOVILES</t>
  </si>
  <si>
    <t xml:space="preserve">FIT   </t>
  </si>
  <si>
    <t xml:space="preserve">HONDA CITY   </t>
  </si>
  <si>
    <t xml:space="preserve">LANCER   </t>
  </si>
  <si>
    <t xml:space="preserve">SENTRA   </t>
  </si>
  <si>
    <t xml:space="preserve">STEPWAY   </t>
  </si>
  <si>
    <t xml:space="preserve">AVANZA   </t>
  </si>
  <si>
    <t xml:space="preserve">COROLLA   </t>
  </si>
  <si>
    <t xml:space="preserve">MATRIX   </t>
  </si>
  <si>
    <t xml:space="preserve">BEETLE   </t>
  </si>
  <si>
    <t xml:space="preserve">AVENGER   </t>
  </si>
  <si>
    <t xml:space="preserve">FUSION   </t>
  </si>
  <si>
    <t xml:space="preserve">MALIBU   </t>
  </si>
  <si>
    <t xml:space="preserve">ATTITUDE   </t>
  </si>
  <si>
    <t xml:space="preserve">FIAT 500   </t>
  </si>
  <si>
    <t xml:space="preserve">AVEO   </t>
  </si>
  <si>
    <t xml:space="preserve">MATIZ   </t>
  </si>
  <si>
    <t xml:space="preserve">TSURU   </t>
  </si>
  <si>
    <t xml:space="preserve">SANDERO   </t>
  </si>
  <si>
    <t xml:space="preserve">SWIFT   </t>
  </si>
  <si>
    <t xml:space="preserve">CROSSFOX   </t>
  </si>
  <si>
    <t xml:space="preserve">GOL   </t>
  </si>
  <si>
    <t xml:space="preserve">PASSAT CC   </t>
  </si>
  <si>
    <t xml:space="preserve">CHARGER   </t>
  </si>
  <si>
    <t xml:space="preserve">CHRYSLER 300   </t>
  </si>
  <si>
    <t xml:space="preserve">MKZ   </t>
  </si>
  <si>
    <t xml:space="preserve">ALTIMA   </t>
  </si>
  <si>
    <t xml:space="preserve">CAMRY   </t>
  </si>
  <si>
    <t xml:space="preserve">ACCORD   </t>
  </si>
  <si>
    <t xml:space="preserve">MAXIMA   </t>
  </si>
  <si>
    <t xml:space="preserve">KIZASHI   </t>
  </si>
  <si>
    <t xml:space="preserve">ECLIPSE   </t>
  </si>
  <si>
    <t xml:space="preserve">GOLF GTI   </t>
  </si>
  <si>
    <t xml:space="preserve">MUSTANG   </t>
  </si>
  <si>
    <t xml:space="preserve">CAMARO   </t>
  </si>
  <si>
    <t xml:space="preserve">370Z   </t>
  </si>
  <si>
    <t>TOTAL CAMIONES</t>
  </si>
  <si>
    <t xml:space="preserve">GRAND CHEROKEE   </t>
  </si>
  <si>
    <t xml:space="preserve">PATRIOT   </t>
  </si>
  <si>
    <t xml:space="preserve">ECOSPORT   </t>
  </si>
  <si>
    <t xml:space="preserve">ESCAPE   </t>
  </si>
  <si>
    <t xml:space="preserve">EXPLORER   </t>
  </si>
  <si>
    <t xml:space="preserve">CAPTIVA SPORT   </t>
  </si>
  <si>
    <t xml:space="preserve">CR-V   </t>
  </si>
  <si>
    <t xml:space="preserve">OUTLANDER   </t>
  </si>
  <si>
    <t xml:space="preserve">PATHFINDER   </t>
  </si>
  <si>
    <t xml:space="preserve">ROGUE   </t>
  </si>
  <si>
    <t xml:space="preserve">XTRAIL   </t>
  </si>
  <si>
    <t xml:space="preserve">GRAND VITARA   </t>
  </si>
  <si>
    <t xml:space="preserve">4RUNNER   </t>
  </si>
  <si>
    <t xml:space="preserve">FJCRUISER   </t>
  </si>
  <si>
    <t xml:space="preserve">HIGHLANDER   </t>
  </si>
  <si>
    <t xml:space="preserve">JOURNEY   </t>
  </si>
  <si>
    <t xml:space="preserve">EDGE   </t>
  </si>
  <si>
    <t xml:space="preserve">SUBURBAN SUV   </t>
  </si>
  <si>
    <t xml:space="preserve">TAHOE   </t>
  </si>
  <si>
    <t xml:space="preserve">MKX   </t>
  </si>
  <si>
    <t xml:space="preserve">MURANO   </t>
  </si>
  <si>
    <t xml:space="preserve">LAND CRUISER   </t>
  </si>
  <si>
    <t xml:space="preserve">RAV 4   </t>
  </si>
  <si>
    <t xml:space="preserve">TOUAREG   </t>
  </si>
  <si>
    <t xml:space="preserve">CLUB WAGON   </t>
  </si>
  <si>
    <t xml:space="preserve">ECONOLINE   </t>
  </si>
  <si>
    <t xml:space="preserve">ODYSSEY   </t>
  </si>
  <si>
    <t xml:space="preserve">NAVIGATOR   </t>
  </si>
  <si>
    <t xml:space="preserve">SIENNA   </t>
  </si>
  <si>
    <t xml:space="preserve">RANGER   </t>
  </si>
  <si>
    <t xml:space="preserve">CANYON   </t>
  </si>
  <si>
    <t xml:space="preserve">COLORADO   </t>
  </si>
  <si>
    <t xml:space="preserve">TORNADO PICKUP   </t>
  </si>
  <si>
    <t xml:space="preserve">KANGOO   </t>
  </si>
  <si>
    <t xml:space="preserve">RAM 1500   </t>
  </si>
  <si>
    <t xml:space="preserve">RAM 2500   </t>
  </si>
  <si>
    <t xml:space="preserve">NEW F150   </t>
  </si>
  <si>
    <t xml:space="preserve">SILVERADO 1500   </t>
  </si>
  <si>
    <t xml:space="preserve">SILVERADO 2500   </t>
  </si>
  <si>
    <t xml:space="preserve">L200   </t>
  </si>
  <si>
    <t xml:space="preserve">HILUX   </t>
  </si>
  <si>
    <t xml:space="preserve">TUNDRA   </t>
  </si>
  <si>
    <t xml:space="preserve">RAM 4000   </t>
  </si>
  <si>
    <t xml:space="preserve">DUCATO   </t>
  </si>
  <si>
    <t xml:space="preserve">AVALANCHE UUV   </t>
  </si>
  <si>
    <t xml:space="preserve">SILVERADO 3500   </t>
  </si>
  <si>
    <t xml:space="preserve">RIDGELINE   </t>
  </si>
  <si>
    <t xml:space="preserve">CABSTAR   </t>
  </si>
  <si>
    <t xml:space="preserve">CRAFTER   </t>
  </si>
  <si>
    <t>TOTAL</t>
  </si>
  <si>
    <t xml:space="preserve"> USO MULTIPLE </t>
  </si>
  <si>
    <t>CHRYSLER</t>
  </si>
  <si>
    <t>FIAT</t>
  </si>
  <si>
    <t>FORD</t>
  </si>
  <si>
    <t>HONDA</t>
  </si>
  <si>
    <t>ISUZU</t>
  </si>
  <si>
    <t>MAZDA</t>
  </si>
  <si>
    <t>MITSUBISHI</t>
  </si>
  <si>
    <t>NISSAN</t>
  </si>
  <si>
    <t>PEUGEOT</t>
  </si>
  <si>
    <t>RENAULT</t>
  </si>
  <si>
    <t>SUZUKI</t>
  </si>
  <si>
    <t>TOYOTA</t>
  </si>
  <si>
    <t>VOLKSWAGEN</t>
  </si>
  <si>
    <t>LINCOLN</t>
  </si>
  <si>
    <t xml:space="preserve">PRIUS   </t>
  </si>
  <si>
    <t xml:space="preserve">CHALLENGER   </t>
  </si>
  <si>
    <t xml:space="preserve">SPARK   </t>
  </si>
  <si>
    <t xml:space="preserve">NUEVO JETTA   </t>
  </si>
  <si>
    <t xml:space="preserve">AMAROK   </t>
  </si>
  <si>
    <t xml:space="preserve">LINEA   </t>
  </si>
  <si>
    <t xml:space="preserve">MARCH   </t>
  </si>
  <si>
    <t xml:space="preserve">VERSA   </t>
  </si>
  <si>
    <t xml:space="preserve">SONIC   </t>
  </si>
  <si>
    <t xml:space="preserve">PASSAT   </t>
  </si>
  <si>
    <t xml:space="preserve">LEAF   </t>
  </si>
  <si>
    <t xml:space="preserve">CROSSTOUR   </t>
  </si>
  <si>
    <t xml:space="preserve">HONDA PILOT   </t>
  </si>
  <si>
    <t xml:space="preserve">JUKE   </t>
  </si>
  <si>
    <t xml:space="preserve">KOLEOS   </t>
  </si>
  <si>
    <t xml:space="preserve">TIGUAN   </t>
  </si>
  <si>
    <t xml:space="preserve">TERRAIN SUV   </t>
  </si>
  <si>
    <t xml:space="preserve">TRAVERSE SUV   </t>
  </si>
  <si>
    <t xml:space="preserve">EXPEDITION   </t>
  </si>
  <si>
    <t xml:space="preserve">DUSTER   </t>
  </si>
  <si>
    <t xml:space="preserve">DART   </t>
  </si>
  <si>
    <t xml:space="preserve">TRAX   </t>
  </si>
  <si>
    <t xml:space="preserve">GRANDE PUNTO 3 PTAS   </t>
  </si>
  <si>
    <t>Comitán</t>
  </si>
  <si>
    <t xml:space="preserve">San Cristóbal </t>
  </si>
  <si>
    <t>Tuxtla Gutiérrez</t>
  </si>
  <si>
    <t>Palenque</t>
  </si>
  <si>
    <t>Arriaga</t>
  </si>
  <si>
    <t>Tapachula</t>
  </si>
  <si>
    <t>Plaza</t>
  </si>
  <si>
    <t>VW</t>
  </si>
  <si>
    <t>CHEVROLET</t>
  </si>
  <si>
    <t>GMC</t>
  </si>
  <si>
    <t>FAW</t>
  </si>
  <si>
    <t>HINO</t>
  </si>
  <si>
    <t>TAPACHULA</t>
  </si>
  <si>
    <t>PALENQUE</t>
  </si>
  <si>
    <t>ARRIAGA</t>
  </si>
  <si>
    <t>COMPACTO</t>
  </si>
  <si>
    <t>SUBCOMPACTO</t>
  </si>
  <si>
    <t>MARCA</t>
  </si>
  <si>
    <t>MODELO</t>
  </si>
  <si>
    <t>USOS MULTIPLES</t>
  </si>
  <si>
    <t>CAMIONES LIGEROS</t>
  </si>
  <si>
    <t>SAN CRISTÓBAL</t>
  </si>
  <si>
    <t>DEPORTIVO</t>
  </si>
  <si>
    <t>SEGMENTO</t>
  </si>
  <si>
    <t xml:space="preserve"> DE LUJO</t>
  </si>
  <si>
    <t>RUSH</t>
  </si>
  <si>
    <t>USOS MILTIPLES</t>
  </si>
  <si>
    <t xml:space="preserve">FOCUS </t>
  </si>
  <si>
    <t>TRANSIT</t>
  </si>
  <si>
    <t>TOTAL POR SEGMENTO</t>
  </si>
  <si>
    <t>STRADA</t>
  </si>
  <si>
    <t>TOTAL POR MODELO</t>
  </si>
  <si>
    <t>FRONTIER</t>
  </si>
  <si>
    <t>URVAN</t>
  </si>
  <si>
    <t xml:space="preserve">TIIDA </t>
  </si>
  <si>
    <t>NUEVO GOL</t>
  </si>
  <si>
    <t>SAVEIRO</t>
  </si>
  <si>
    <t xml:space="preserve">CLASICO </t>
  </si>
  <si>
    <t>NP300</t>
  </si>
  <si>
    <t>H100</t>
  </si>
  <si>
    <t>TACOMA</t>
  </si>
  <si>
    <t>HIACE</t>
  </si>
  <si>
    <t>TRANSPORTER</t>
  </si>
  <si>
    <t>CHEYENNE 2500</t>
  </si>
  <si>
    <t>FREIGHTLINER</t>
  </si>
  <si>
    <t>ACADIA</t>
  </si>
  <si>
    <t>TERRAIN</t>
  </si>
  <si>
    <t>FLUENCE</t>
  </si>
  <si>
    <t>TOTAL POR PLAZA</t>
  </si>
  <si>
    <t>TOYOYA</t>
  </si>
  <si>
    <t>MERCEDEZ BENZ</t>
  </si>
  <si>
    <t>YUKON</t>
  </si>
  <si>
    <t>GM</t>
  </si>
  <si>
    <t>CASCADIA 125 6X4</t>
  </si>
  <si>
    <t>CL 120</t>
  </si>
  <si>
    <t>M2 20K</t>
  </si>
  <si>
    <t>M2 25K</t>
  </si>
  <si>
    <t>M2 35K</t>
  </si>
  <si>
    <t>M2 44K</t>
  </si>
  <si>
    <t>M2 52K 6X4</t>
  </si>
  <si>
    <t>MERCEDES BENZ</t>
  </si>
  <si>
    <t>SPRINTER 90665713-MXQ</t>
  </si>
  <si>
    <t>MBO 1019/44</t>
  </si>
  <si>
    <t>MBO 1219/52</t>
  </si>
  <si>
    <t>MBO 1419/60</t>
  </si>
  <si>
    <t>CARGA</t>
  </si>
  <si>
    <t>PASAJE</t>
  </si>
  <si>
    <t>ELF200E</t>
  </si>
  <si>
    <t>ISUZU ELF300E</t>
  </si>
  <si>
    <t>ISUZU ELF500</t>
  </si>
  <si>
    <t>ISUZU ELF600</t>
  </si>
  <si>
    <t>ISUZU ELF800</t>
  </si>
  <si>
    <t>MERCEDES  BENZ</t>
  </si>
  <si>
    <t>FAW GF900</t>
  </si>
  <si>
    <t>FAW GF8</t>
  </si>
  <si>
    <t>FAW GF250</t>
  </si>
  <si>
    <t>TRACTOCAMION TGX 26.480</t>
  </si>
  <si>
    <t>VOLKSBUS 8.150 FEB</t>
  </si>
  <si>
    <t>AMAROK</t>
  </si>
  <si>
    <t>CRAFTER</t>
  </si>
  <si>
    <t>SERIE 300</t>
  </si>
  <si>
    <t>SERIE 500</t>
  </si>
  <si>
    <t>REPORTE DE VENTAS POR SEGMENTO</t>
  </si>
  <si>
    <t xml:space="preserve">CHRYSLER 200   </t>
  </si>
  <si>
    <t>UNO</t>
  </si>
  <si>
    <t>POLO</t>
  </si>
  <si>
    <t xml:space="preserve">F-350   </t>
  </si>
  <si>
    <t>%</t>
  </si>
  <si>
    <t>ENE</t>
  </si>
  <si>
    <t>FEB</t>
  </si>
  <si>
    <t>MAR</t>
  </si>
  <si>
    <t>SEGMENTO/MES</t>
  </si>
  <si>
    <t>CAMIONES PESADOS</t>
  </si>
  <si>
    <t>ACUMULADO POR SEGMENTO</t>
  </si>
  <si>
    <t>TOWN COUNTRY</t>
  </si>
  <si>
    <t>NOTE</t>
  </si>
  <si>
    <t>VERANO</t>
  </si>
  <si>
    <t>VOLKSBUS 15.190 FEB</t>
  </si>
  <si>
    <t>ARMADA</t>
  </si>
  <si>
    <t>CAMIONES PESADOS Y AUTOBUS</t>
  </si>
  <si>
    <t>POLICE INTERCEPTOR</t>
  </si>
  <si>
    <t>ENCLAVE</t>
  </si>
  <si>
    <t>ENCORE</t>
  </si>
  <si>
    <t>FRONTIER V6</t>
  </si>
  <si>
    <t>S-CROSS</t>
  </si>
  <si>
    <t>PARADISO 1800 DD</t>
  </si>
  <si>
    <t>VENTO</t>
  </si>
  <si>
    <t>VW   CAMIONES</t>
  </si>
  <si>
    <t>VARIACIÓN</t>
  </si>
  <si>
    <t xml:space="preserve">COMITAN </t>
  </si>
  <si>
    <t>TUXTLA GUTIÉRREZ PTE</t>
  </si>
  <si>
    <t>TUXTLA GUTIÉRREZ OTE</t>
  </si>
  <si>
    <t xml:space="preserve">CHEROKEE   </t>
  </si>
  <si>
    <t xml:space="preserve"> COMPASS   </t>
  </si>
  <si>
    <t>SAFRANE</t>
  </si>
  <si>
    <t>DURANGO</t>
  </si>
  <si>
    <t>ASX</t>
  </si>
  <si>
    <t>SPRINTER CHASIS CABINA</t>
  </si>
  <si>
    <t>SPRINTER CARGO VAN</t>
  </si>
  <si>
    <t>VITO 63970513</t>
  </si>
  <si>
    <t xml:space="preserve">TUXTLA GUTIÉRREZ </t>
  </si>
  <si>
    <t>F-450</t>
  </si>
  <si>
    <t xml:space="preserve">CREW CAB </t>
  </si>
  <si>
    <t>TUXTLA GUTIÉRREZ</t>
  </si>
  <si>
    <t>PARADISO 1350</t>
  </si>
  <si>
    <t>CREW CAB</t>
  </si>
  <si>
    <t>ABR</t>
  </si>
  <si>
    <t>TITAN</t>
  </si>
  <si>
    <t>CARGO VAN</t>
  </si>
  <si>
    <t>MAY</t>
  </si>
  <si>
    <t>JUN</t>
  </si>
  <si>
    <t>IBIZA</t>
  </si>
  <si>
    <t>TOLEDO</t>
  </si>
  <si>
    <t xml:space="preserve">CIVIC    </t>
  </si>
  <si>
    <t>SEAT</t>
  </si>
  <si>
    <t>JUL</t>
  </si>
  <si>
    <t xml:space="preserve">MKC </t>
  </si>
  <si>
    <t>LEON</t>
  </si>
  <si>
    <t>AGO</t>
  </si>
  <si>
    <t>LOGAN</t>
  </si>
  <si>
    <t>RAUTAN</t>
  </si>
  <si>
    <t>CADDY</t>
  </si>
  <si>
    <t>REGAL</t>
  </si>
  <si>
    <t>CRZ</t>
  </si>
  <si>
    <t>NUEVO GOLF</t>
  </si>
  <si>
    <t>IBIZA SC</t>
  </si>
  <si>
    <t>LEON SC</t>
  </si>
  <si>
    <t>FREETRACK</t>
  </si>
  <si>
    <t>MARK  LT</t>
  </si>
  <si>
    <t>M2 60K 6X4</t>
  </si>
  <si>
    <t>SEP</t>
  </si>
  <si>
    <t xml:space="preserve">RAM 700 </t>
  </si>
  <si>
    <t>OCT</t>
  </si>
  <si>
    <t>CLIO</t>
  </si>
  <si>
    <t>NOV</t>
  </si>
  <si>
    <t>F-550</t>
  </si>
  <si>
    <t>BUICK</t>
  </si>
  <si>
    <t>DIC</t>
  </si>
  <si>
    <t>MIRAGE</t>
  </si>
  <si>
    <t>VISION</t>
  </si>
  <si>
    <t>CIAZ</t>
  </si>
  <si>
    <t>NV2500</t>
  </si>
  <si>
    <t>VERSIÓN</t>
  </si>
  <si>
    <t>GLS</t>
  </si>
  <si>
    <t>GLX</t>
  </si>
  <si>
    <t>GL</t>
  </si>
  <si>
    <t>ESPECIAL</t>
  </si>
  <si>
    <t>4X4</t>
  </si>
  <si>
    <t>GLS TM</t>
  </si>
  <si>
    <t>GLS TA</t>
  </si>
  <si>
    <t>GLX TM</t>
  </si>
  <si>
    <t>GLX TA</t>
  </si>
  <si>
    <t>GL TM</t>
  </si>
  <si>
    <t>GL CVT</t>
  </si>
  <si>
    <t>GLX CVT</t>
  </si>
  <si>
    <t>GLX CVT ALL GRIP</t>
  </si>
  <si>
    <t>GA</t>
  </si>
  <si>
    <t>GLS AT</t>
  </si>
  <si>
    <t>GLX AT</t>
  </si>
  <si>
    <t>SPORT</t>
  </si>
  <si>
    <t xml:space="preserve">BOXER OF </t>
  </si>
  <si>
    <t>PAQ "N" CX</t>
  </si>
  <si>
    <t>PAQ "L" CXL</t>
  </si>
  <si>
    <t>PAQ "B" TELA</t>
  </si>
  <si>
    <t>PAQ "C" PREMIUM TURBO</t>
  </si>
  <si>
    <t>PAQ "X" PREMIUM TURBO</t>
  </si>
  <si>
    <t>PAQ "B" SLT</t>
  </si>
  <si>
    <t>PAQ "D" SLT2</t>
  </si>
  <si>
    <t>PAQ "D" DENALI</t>
  </si>
  <si>
    <t>PAQ "B" SLT1</t>
  </si>
  <si>
    <t>PAQ "E" DENALI</t>
  </si>
  <si>
    <t>SIERRA REGULAR 4X4</t>
  </si>
  <si>
    <t>SLE</t>
  </si>
  <si>
    <t>SIERRA CREW CAB 4X4</t>
  </si>
  <si>
    <t>SLT</t>
  </si>
  <si>
    <t>SIERRA CREW CAB 4X4 ALL TERRAIN</t>
  </si>
  <si>
    <t>ALL TERRAIN</t>
  </si>
  <si>
    <t>SIERRA CREW CAB AWD</t>
  </si>
  <si>
    <t>DENALI</t>
  </si>
  <si>
    <t>PAQ "C" DENALI QUEMACOCOS</t>
  </si>
  <si>
    <t>PAQ "D" DENALI QUEMACOCOS</t>
  </si>
  <si>
    <t>COUPE MT</t>
  </si>
  <si>
    <t>COUPE AT</t>
  </si>
  <si>
    <t>LX AT</t>
  </si>
  <si>
    <t>LX MT</t>
  </si>
  <si>
    <t>EX MT</t>
  </si>
  <si>
    <t>EXL NAVI</t>
  </si>
  <si>
    <t>COOL MT</t>
  </si>
  <si>
    <t>FUN MT</t>
  </si>
  <si>
    <t>FUN CVT</t>
  </si>
  <si>
    <t>HIT CVT</t>
  </si>
  <si>
    <t>LX CVT</t>
  </si>
  <si>
    <t>EX CVT</t>
  </si>
  <si>
    <t>LX</t>
  </si>
  <si>
    <t>I-STYLE</t>
  </si>
  <si>
    <t>EXL NAVI 2WD</t>
  </si>
  <si>
    <t>EXL NAVI 4WD</t>
  </si>
  <si>
    <t>EX</t>
  </si>
  <si>
    <t>TOURING</t>
  </si>
  <si>
    <t>EXL NAVI L4</t>
  </si>
  <si>
    <t>EXL NAVI V6</t>
  </si>
  <si>
    <t>EXL</t>
  </si>
  <si>
    <t>GASOLINA</t>
  </si>
  <si>
    <t>DIÉSEL</t>
  </si>
  <si>
    <t>ES</t>
  </si>
  <si>
    <t>SE</t>
  </si>
  <si>
    <t>LTD</t>
  </si>
  <si>
    <t xml:space="preserve">MONTERO </t>
  </si>
  <si>
    <t>SE+</t>
  </si>
  <si>
    <t>GLX MT</t>
  </si>
  <si>
    <t>GLS MT</t>
  </si>
  <si>
    <t>GLS CVT</t>
  </si>
  <si>
    <t>DE MT</t>
  </si>
  <si>
    <t>ES MT</t>
  </si>
  <si>
    <t>ES CVT</t>
  </si>
  <si>
    <t>GTS S&amp;S</t>
  </si>
  <si>
    <t>EXPRESSION TM</t>
  </si>
  <si>
    <t>EXPRESSION TA</t>
  </si>
  <si>
    <t>DYNAMIQUE TM</t>
  </si>
  <si>
    <t>DYNAMIQUE MEDIA NAV TM</t>
  </si>
  <si>
    <t>DYNAMIQUE TA</t>
  </si>
  <si>
    <t>DYNAMIQUE TA MEDIA NAV</t>
  </si>
  <si>
    <t>DYNAMIQUE PACK</t>
  </si>
  <si>
    <t>DYNAMIQUE MEDIA NAVA TM</t>
  </si>
  <si>
    <t>EXPRESSION</t>
  </si>
  <si>
    <t>DYNAMIQUE</t>
  </si>
  <si>
    <t>PRIVILEGE</t>
  </si>
  <si>
    <t>AUTENTIQUE TM</t>
  </si>
  <si>
    <t>EXPRESSION CVT</t>
  </si>
  <si>
    <t>DYNAMIQUE CVT</t>
  </si>
  <si>
    <t>VU  EXPRESS AC-MANUAL</t>
  </si>
  <si>
    <t xml:space="preserve">TRAFIC VU </t>
  </si>
  <si>
    <t>L2H2</t>
  </si>
  <si>
    <t>GAS</t>
  </si>
  <si>
    <t>GAS AC</t>
  </si>
  <si>
    <t>GAS CARGA</t>
  </si>
  <si>
    <t>SL OUTDOOR TM</t>
  </si>
  <si>
    <t>SL OUTDOOR TA</t>
  </si>
  <si>
    <t>LUXE 2.0 TM</t>
  </si>
  <si>
    <t>AUTENTIQUE TA</t>
  </si>
  <si>
    <t>EXP TM</t>
  </si>
  <si>
    <t>PRIVILE GE PLUS</t>
  </si>
  <si>
    <t>R.S. 200 EDC</t>
  </si>
  <si>
    <t>IKON HATCH</t>
  </si>
  <si>
    <t xml:space="preserve">FIESTA </t>
  </si>
  <si>
    <t>S TM</t>
  </si>
  <si>
    <t>SE TM</t>
  </si>
  <si>
    <t>SE TA</t>
  </si>
  <si>
    <t>TITANIUM TA</t>
  </si>
  <si>
    <t>ST</t>
  </si>
  <si>
    <t>S</t>
  </si>
  <si>
    <t>APPEARANCE</t>
  </si>
  <si>
    <t>TITANIUM PLUS</t>
  </si>
  <si>
    <t>SE NAV</t>
  </si>
  <si>
    <t>SE LUX</t>
  </si>
  <si>
    <t xml:space="preserve">SE LUX PLUS NAV </t>
  </si>
  <si>
    <t>GT CONVERTIBLE</t>
  </si>
  <si>
    <t>TREND MT</t>
  </si>
  <si>
    <t>TREND AT</t>
  </si>
  <si>
    <t>TITANIUM AT</t>
  </si>
  <si>
    <t>S PLUS</t>
  </si>
  <si>
    <t>TREND</t>
  </si>
  <si>
    <t>TREND ECOBOOST</t>
  </si>
  <si>
    <t>TITANIUM</t>
  </si>
  <si>
    <t>TITANIUM ECOBOOST</t>
  </si>
  <si>
    <t>XLT BASE</t>
  </si>
  <si>
    <t>XLT V6</t>
  </si>
  <si>
    <t>XLT V6 LEATHER</t>
  </si>
  <si>
    <t>LIMITED V6</t>
  </si>
  <si>
    <t xml:space="preserve">SPORT </t>
  </si>
  <si>
    <t>BASE SE</t>
  </si>
  <si>
    <t>SEL</t>
  </si>
  <si>
    <t>LIMITED</t>
  </si>
  <si>
    <t>KING RANCH</t>
  </si>
  <si>
    <t>MAX XL</t>
  </si>
  <si>
    <t>MAX LIMITED</t>
  </si>
  <si>
    <t>PASAJEROS LARGA DIESEL</t>
  </si>
  <si>
    <t>PASAJEROS BUS</t>
  </si>
  <si>
    <t>VAN CORTA</t>
  </si>
  <si>
    <t>VAN LARGA</t>
  </si>
  <si>
    <t>VAN CHASSIS</t>
  </si>
  <si>
    <t>WAGON 8 PAS</t>
  </si>
  <si>
    <t>WAGON 15 PAS</t>
  </si>
  <si>
    <t>VAN E-150</t>
  </si>
  <si>
    <t>REGULAR CAB</t>
  </si>
  <si>
    <t>LOBO</t>
  </si>
  <si>
    <t>SUP CAB</t>
  </si>
  <si>
    <t>CHASIS</t>
  </si>
  <si>
    <t>SUPER DUTY</t>
  </si>
  <si>
    <t xml:space="preserve">F 250 </t>
  </si>
  <si>
    <t>XL</t>
  </si>
  <si>
    <t>XL PLUS</t>
  </si>
  <si>
    <t>DIESEL</t>
  </si>
  <si>
    <t>BASE</t>
  </si>
  <si>
    <t>TC</t>
  </si>
  <si>
    <t>ASG CL</t>
  </si>
  <si>
    <t>ASG GL</t>
  </si>
  <si>
    <t>CL</t>
  </si>
  <si>
    <t>CROSS</t>
  </si>
  <si>
    <t>STARLINE CS</t>
  </si>
  <si>
    <t>TRENDLINE DOBLE CABINA</t>
  </si>
  <si>
    <t>STD</t>
  </si>
  <si>
    <t>TIPTRONIC</t>
  </si>
  <si>
    <t>DSG TURBO</t>
  </si>
  <si>
    <t>DSG TURBO R-LINE</t>
  </si>
  <si>
    <t>STD SPORT</t>
  </si>
  <si>
    <t>STD TURBO</t>
  </si>
  <si>
    <t>TIP SPORT BASE</t>
  </si>
  <si>
    <t>DSG COMFORTLINE</t>
  </si>
  <si>
    <t>DSG COMFORTLINE ASIST</t>
  </si>
  <si>
    <t>DSG COMFORTLINE ASIST NAV</t>
  </si>
  <si>
    <t>DSG COMFORTLINE ASIST SPORT</t>
  </si>
  <si>
    <t>DSG COMFORTLINE ASISTENTE TC</t>
  </si>
  <si>
    <t>DSG COMFORTLINE NAV</t>
  </si>
  <si>
    <t>DSG COMFORTLINE SPORT</t>
  </si>
  <si>
    <t>DSG COMFORTLINE TC</t>
  </si>
  <si>
    <t>DSG HIGHLINE ASIST</t>
  </si>
  <si>
    <t>DSG HIGHLINE ASIST NAV</t>
  </si>
  <si>
    <t>DSG HIGHINE NAV</t>
  </si>
  <si>
    <t>STD COMFORTLINE ASIST NAV</t>
  </si>
  <si>
    <t>STD COMFORTLINE ASIST SPORT</t>
  </si>
  <si>
    <t>STD COMFORTLINE ASIST TC</t>
  </si>
  <si>
    <t>STD COMFORTLINE NAV</t>
  </si>
  <si>
    <t>STD COMFORTLINE SPORT</t>
  </si>
  <si>
    <t>STD COMFORTLINE TC</t>
  </si>
  <si>
    <t>TDI ACTIVE</t>
  </si>
  <si>
    <t>TDI HIGHLINE</t>
  </si>
  <si>
    <t>TDI STYLE</t>
  </si>
  <si>
    <t>TIP ACTIVE</t>
  </si>
  <si>
    <t>TIP HIGHLINE</t>
  </si>
  <si>
    <t>TIP STARLINE</t>
  </si>
  <si>
    <t>CL AIRE STD</t>
  </si>
  <si>
    <t>CL AIRE TIP</t>
  </si>
  <si>
    <t>CL AIRE STD ABS</t>
  </si>
  <si>
    <t>CL AIRE TIP ABS</t>
  </si>
  <si>
    <t>2.0 STD</t>
  </si>
  <si>
    <t>2.0 TIP</t>
  </si>
  <si>
    <t>COMFORTLINE STD</t>
  </si>
  <si>
    <t>COMFORTLINE TIP</t>
  </si>
  <si>
    <t>SPORTLINE STD</t>
  </si>
  <si>
    <t>GLI  MANUAL</t>
  </si>
  <si>
    <t>GLI  DSG</t>
  </si>
  <si>
    <t>SPORTLINE TIP</t>
  </si>
  <si>
    <t>TDI DSG</t>
  </si>
  <si>
    <t>TRENDLINE STD</t>
  </si>
  <si>
    <t>COMFORTLINE RIN 17</t>
  </si>
  <si>
    <t>DESIGN</t>
  </si>
  <si>
    <t>HIGHLINE</t>
  </si>
  <si>
    <t>SPORTLINE</t>
  </si>
  <si>
    <t>V6</t>
  </si>
  <si>
    <t>V6 PAQ NAV</t>
  </si>
  <si>
    <t>2.0 TURBO</t>
  </si>
  <si>
    <t>2.0 TURBO BOTON</t>
  </si>
  <si>
    <t>2.0 TURBO  BOTON PAQ NAV</t>
  </si>
  <si>
    <t xml:space="preserve">V6 BOTON </t>
  </si>
  <si>
    <t>V6 BOTON PAQ NAV</t>
  </si>
  <si>
    <t>DSG</t>
  </si>
  <si>
    <t>DSG ASISTENTE</t>
  </si>
  <si>
    <t>DSG NAV</t>
  </si>
  <si>
    <t>DSG PIEL</t>
  </si>
  <si>
    <t>DSG RIN</t>
  </si>
  <si>
    <t>1.4 PAQ SPORT AND STYLE</t>
  </si>
  <si>
    <t>2.0 NATIVE PAQ SPORT &amp; STYLE</t>
  </si>
  <si>
    <t>TIGUAN 1.4</t>
  </si>
  <si>
    <t>TRACK AND FUN</t>
  </si>
  <si>
    <t>TRACK AND FUN 4MOTION</t>
  </si>
  <si>
    <t>TRACK AND FUN NAV</t>
  </si>
  <si>
    <t>TRACK AND FUN PIEL</t>
  </si>
  <si>
    <t>TRACK AND FUN PIEL NAV</t>
  </si>
  <si>
    <t>HYBRID</t>
  </si>
  <si>
    <t>V6 NAV</t>
  </si>
  <si>
    <t>V6 TDI SIN TC</t>
  </si>
  <si>
    <t>V6 TDI TC</t>
  </si>
  <si>
    <t>V8 SIN TC</t>
  </si>
  <si>
    <t>V8 TC</t>
  </si>
  <si>
    <t>CHASIS CABINA</t>
  </si>
  <si>
    <t>PASAJEROS</t>
  </si>
  <si>
    <t>PASAJEROS EQUIPADA</t>
  </si>
  <si>
    <t xml:space="preserve">ENTRY 4X2 STD </t>
  </si>
  <si>
    <t xml:space="preserve">ENTRY 4X4 STD </t>
  </si>
  <si>
    <t>HIGHLINE 4 MOTION AT</t>
  </si>
  <si>
    <t>CARGO VAN 3.88 LWB CE TA</t>
  </si>
  <si>
    <t>CARGO VAN 3.88 LWB CN TA</t>
  </si>
  <si>
    <t>CARGO VAN 3.88 MWB</t>
  </si>
  <si>
    <t>CARGO VAN 3.88 MWB TN P</t>
  </si>
  <si>
    <t>CARGO VAN 5.0 LWB CE TA</t>
  </si>
  <si>
    <t>CARGO VAN 5.0 MWB CN TA</t>
  </si>
  <si>
    <t>CARGO VAN 5.0  MWB TN</t>
  </si>
  <si>
    <t>CHASIS CABINA 3.88  MWB</t>
  </si>
  <si>
    <t>CHASIS CABINA 3.88  LWB</t>
  </si>
  <si>
    <t>CHASIS CABINA 5.0 LWB TN</t>
  </si>
  <si>
    <t>CHASIS CABINA 5.0 MWB TN</t>
  </si>
  <si>
    <t>VISION ATX</t>
  </si>
  <si>
    <t>DART SXT ATX</t>
  </si>
  <si>
    <t>DART SXT MTX</t>
  </si>
  <si>
    <t>DART GT AUT</t>
  </si>
  <si>
    <t>DART LIMITED</t>
  </si>
  <si>
    <t>ATTITUDE SE  MTX</t>
  </si>
  <si>
    <t>ATTITUDE SE  ATX</t>
  </si>
  <si>
    <t>ATTITUDE SXT ATX</t>
  </si>
  <si>
    <t>ATTITUDE SXT MTX</t>
  </si>
  <si>
    <t>CHRYSLER 300 6 CIL</t>
  </si>
  <si>
    <t>CHRYSLER 300  C 8 CIL</t>
  </si>
  <si>
    <t>CHRYSLER 200 C</t>
  </si>
  <si>
    <t>CHRYSLER 200 LIMITED</t>
  </si>
  <si>
    <t>CHRYSLER 200 ADVANCE</t>
  </si>
  <si>
    <t>CHANGER SRT</t>
  </si>
  <si>
    <t>CHANGER RT</t>
  </si>
  <si>
    <t>CHANGER POLICE</t>
  </si>
  <si>
    <t>TOWN &amp; COUNTRY LI</t>
  </si>
  <si>
    <t>TOWN &amp; COUNTRY TOURING PIEL</t>
  </si>
  <si>
    <t>TOWN &amp; COUNTRY LIMITED</t>
  </si>
  <si>
    <t>JOURNEY SE 5P</t>
  </si>
  <si>
    <t>JOURNEY SE 7P</t>
  </si>
  <si>
    <t>JOURNEY SXT AUT 5 PAS</t>
  </si>
  <si>
    <t>JOURNEY R/T</t>
  </si>
  <si>
    <t>RAM 700 CAB REG</t>
  </si>
  <si>
    <t>RAM 700 CLUB CAB</t>
  </si>
  <si>
    <t>RAM 1500 ST S/C</t>
  </si>
  <si>
    <t>RAM 1500 ST C/C</t>
  </si>
  <si>
    <t>RAM 1500 ST STD 4X2 C/C</t>
  </si>
  <si>
    <t>RAM 1500 ST STD 4X4</t>
  </si>
  <si>
    <t>RAM 1500 CREW CAB SLT V6</t>
  </si>
  <si>
    <t>RAM 2500 SPORT R.C.</t>
  </si>
  <si>
    <t>RAM 2500 RT 4X4</t>
  </si>
  <si>
    <t>RAM 2500 RT 4X2</t>
  </si>
  <si>
    <t>RAM 2500 REG CAB R/T</t>
  </si>
  <si>
    <t>RAM 2500 ST AUT 4X4</t>
  </si>
  <si>
    <t>RAM 2500 ST MANUAL</t>
  </si>
  <si>
    <t>RAM 2500 SLT AUT 4X2</t>
  </si>
  <si>
    <t>RAM 2500 SLT AUT 4X4</t>
  </si>
  <si>
    <t>RAM 2500 CREW CAB SLT 4X2 TRABAJO</t>
  </si>
  <si>
    <t>RAM 2500 CREW CAB SLT 4X4 TRABAJO</t>
  </si>
  <si>
    <t>RAM 2500 CREW CAB SLT 4X2</t>
  </si>
  <si>
    <t>RAM 2500 CREW CAB SLT 4X4</t>
  </si>
  <si>
    <t>RAM 2500 CREW CAB LARAMIE 4X2</t>
  </si>
  <si>
    <t>RAM 2500 CREW CAB LARAMIE 4X4</t>
  </si>
  <si>
    <t>RAM 2500 CREW CAB LONGHORD 4X4</t>
  </si>
  <si>
    <t>RAM 4000 CREW CAB CH CAB 4X4</t>
  </si>
  <si>
    <t>RAM 4000 CH CAB P</t>
  </si>
  <si>
    <t>RAM 4000 CH CAB PL</t>
  </si>
  <si>
    <t xml:space="preserve">WRANGLER  </t>
  </si>
  <si>
    <t>JEEP WRANGLER SPORT</t>
  </si>
  <si>
    <t>JEEP WRANGLER SAHARA</t>
  </si>
  <si>
    <t>JEEP WRANGLER RUBICON</t>
  </si>
  <si>
    <t>JEEP WRANGLER UNLIMITED SPORT</t>
  </si>
  <si>
    <t>JEEP WRANGLER UNLIMITED WILLYS WHEELER</t>
  </si>
  <si>
    <t>JEEP WRANGLER UNLIMITED SAHARA</t>
  </si>
  <si>
    <t>JEEP WRANGLER UNLIMITED RUBICO</t>
  </si>
  <si>
    <t>DURANGO RT</t>
  </si>
  <si>
    <t>GRAND CHEROKEE LIM</t>
  </si>
  <si>
    <t>GRAND CHEROKEE LIM LUJO V6</t>
  </si>
  <si>
    <t>GRAND CHEROKEE LIM LUJO V8</t>
  </si>
  <si>
    <t>GRAND CHEROKEE LIMITED ADVANCE LUJO BLINDADA</t>
  </si>
  <si>
    <t>GRAND CHEROKEE SRT</t>
  </si>
  <si>
    <t>GRAND CHEROKEE SUMMIT 4X4</t>
  </si>
  <si>
    <t>CHEROKEE LATITUDE 4X2</t>
  </si>
  <si>
    <t>CHEROKEE LIMITED</t>
  </si>
  <si>
    <t>CHEROKEE LIMITED PREMIUM</t>
  </si>
  <si>
    <t>CHEROKEE TRAILHAWR</t>
  </si>
  <si>
    <t>COMPASS LIMITED</t>
  </si>
  <si>
    <t>COMPASS LATITUDE</t>
  </si>
  <si>
    <t>PATRIOT SPORT STD</t>
  </si>
  <si>
    <t>PATRIOT SPORT AUT</t>
  </si>
  <si>
    <t>PATRIOT LIMITED</t>
  </si>
  <si>
    <t>TRENDLINE TIPTRONIC PAQ COMF</t>
  </si>
  <si>
    <t>TRENDLINE TIPTRONIC</t>
  </si>
  <si>
    <t>TRENDLINE STD  PAQ COMFOTL</t>
  </si>
  <si>
    <t>500 TRENDY MANUAL</t>
  </si>
  <si>
    <t>500 TRENDY AUTOMATICO</t>
  </si>
  <si>
    <t xml:space="preserve">500 SPORT MANUAL </t>
  </si>
  <si>
    <t>500 SPORT AUTOMATICO</t>
  </si>
  <si>
    <t>500 LOUNGE CABRIO</t>
  </si>
  <si>
    <t>500 DIAVOLO</t>
  </si>
  <si>
    <t>500 TURBO MANUAL</t>
  </si>
  <si>
    <t>500 TURBO AUTOMATICO</t>
  </si>
  <si>
    <t>500 ABARTH AUTOMATICO</t>
  </si>
  <si>
    <t>500 ABARTH AUTOMATICO CABRIO</t>
  </si>
  <si>
    <t>500 L TREKKING</t>
  </si>
  <si>
    <t>500 ABARTH MANUAL</t>
  </si>
  <si>
    <t>ADVENTURE MANUAL</t>
  </si>
  <si>
    <t xml:space="preserve">ADVENTURE AUTOMATICO </t>
  </si>
  <si>
    <t xml:space="preserve">ATTRACTIVE </t>
  </si>
  <si>
    <t>WAY</t>
  </si>
  <si>
    <t>9.5 M3</t>
  </si>
  <si>
    <t>11.5 M3</t>
  </si>
  <si>
    <t>15 M3</t>
  </si>
  <si>
    <t xml:space="preserve">YARIS </t>
  </si>
  <si>
    <t>YARIS SD CORE MT</t>
  </si>
  <si>
    <t>YARIS SD CORE AT</t>
  </si>
  <si>
    <t>YARIS SD PREMIUM 5M</t>
  </si>
  <si>
    <t>YARIS SD PREMIUM  4A</t>
  </si>
  <si>
    <t xml:space="preserve">Hiace G/V S-Long
</t>
  </si>
  <si>
    <t xml:space="preserve">Hiace P/V S-Long
</t>
  </si>
  <si>
    <t xml:space="preserve">Hiace Commuter S-L
</t>
  </si>
  <si>
    <t xml:space="preserve">Hilux 4x2 B-cab AC
</t>
  </si>
  <si>
    <t xml:space="preserve">Hilux 4x2 D-cab Base
</t>
  </si>
  <si>
    <t xml:space="preserve">Hilux 4x2 D-cab Mid
</t>
  </si>
  <si>
    <t xml:space="preserve">Highlander LE
</t>
  </si>
  <si>
    <t xml:space="preserve">Highlander XLE
</t>
  </si>
  <si>
    <t xml:space="preserve">Highlander Limited Panoramic Roof
</t>
  </si>
  <si>
    <t xml:space="preserve">Highlander Limited Blue Ray
</t>
  </si>
  <si>
    <t>Tacoma Sport</t>
  </si>
  <si>
    <t xml:space="preserve">Tacoma 4x4
</t>
  </si>
  <si>
    <t xml:space="preserve">Avanza MT
</t>
  </si>
  <si>
    <t xml:space="preserve">Avanza AT
</t>
  </si>
  <si>
    <t xml:space="preserve">Tundra D-cab 5.7L V8 SR5 4x2
</t>
  </si>
  <si>
    <t xml:space="preserve">Tundra D-cab 5.7L V8 LTD 4x4
</t>
  </si>
  <si>
    <t xml:space="preserve">Yaris H/B Core MT
</t>
  </si>
  <si>
    <t xml:space="preserve">Yaris H/B SE MT
</t>
  </si>
  <si>
    <t xml:space="preserve">Yaris H/B SE AT
</t>
  </si>
  <si>
    <t xml:space="preserve">Camry LE
</t>
  </si>
  <si>
    <t xml:space="preserve">Camry XLE 4 Cil
</t>
  </si>
  <si>
    <t xml:space="preserve">Camry XLE Navi 4 cil 
</t>
  </si>
  <si>
    <t xml:space="preserve">Camry XSE V6
</t>
  </si>
  <si>
    <t xml:space="preserve">Camry XLE V6
</t>
  </si>
  <si>
    <t xml:space="preserve">Corolla C MT
</t>
  </si>
  <si>
    <t xml:space="preserve">Corolla Base MT
</t>
  </si>
  <si>
    <t xml:space="preserve">Corolla Base CVT
</t>
  </si>
  <si>
    <t xml:space="preserve">Corolla LE CVT
</t>
  </si>
  <si>
    <t xml:space="preserve">Corolla S MT
</t>
  </si>
  <si>
    <t xml:space="preserve">Corolla S CVT
</t>
  </si>
  <si>
    <t xml:space="preserve">Corolla S CVT Navi
</t>
  </si>
  <si>
    <t xml:space="preserve">Rav4 LE 4x2
</t>
  </si>
  <si>
    <t xml:space="preserve">Rav4 XLE AWD
</t>
  </si>
  <si>
    <t xml:space="preserve">Rav4 Limited AWD
</t>
  </si>
  <si>
    <t xml:space="preserve">Rav4 Limited Platinum AWD
</t>
  </si>
  <si>
    <t xml:space="preserve">Sienna CE
</t>
  </si>
  <si>
    <t xml:space="preserve">Sienna LE
</t>
  </si>
  <si>
    <t xml:space="preserve">Sienna XLE 
</t>
  </si>
  <si>
    <t xml:space="preserve">Sienna XLE Leather
</t>
  </si>
  <si>
    <t xml:space="preserve">Sienna  Ltd.
</t>
  </si>
  <si>
    <t xml:space="preserve">Prius Base
</t>
  </si>
  <si>
    <t xml:space="preserve">Prius Premium SR
</t>
  </si>
  <si>
    <t xml:space="preserve">MARCH ACTIVE TM AC
</t>
  </si>
  <si>
    <t xml:space="preserve">MARCH SENSE TM
</t>
  </si>
  <si>
    <t xml:space="preserve">MARCH SENSE TA
</t>
  </si>
  <si>
    <t xml:space="preserve">MARCH ADVANCE TM
</t>
  </si>
  <si>
    <t xml:space="preserve">MARCH ADVANCE TA
</t>
  </si>
  <si>
    <t xml:space="preserve">MARCH ADVANCE NAVI TM
</t>
  </si>
  <si>
    <t xml:space="preserve">MARCH SR NAVI T/M
</t>
  </si>
  <si>
    <t xml:space="preserve">GSI T/M EQP
</t>
  </si>
  <si>
    <t xml:space="preserve">GSI T/M ED. MILLON Y MEDIO
</t>
  </si>
  <si>
    <t xml:space="preserve">SENTRA SENSE CVT
</t>
  </si>
  <si>
    <t xml:space="preserve">SENTRA ADVANCE CVT
</t>
  </si>
  <si>
    <t xml:space="preserve">SENTRA SR CVT
</t>
  </si>
  <si>
    <t xml:space="preserve">SENTRA SR NAVI CVT
</t>
  </si>
  <si>
    <t xml:space="preserve">SENTRA EXCLUSIVE CVT
</t>
  </si>
  <si>
    <t xml:space="preserve">SENTRA EXCLUSIVE NAVI CVT
</t>
  </si>
  <si>
    <t xml:space="preserve">VERSA SENSE TM AC
</t>
  </si>
  <si>
    <t xml:space="preserve">VERSA SENSE TA AC
</t>
  </si>
  <si>
    <t xml:space="preserve">VERSA ADVANCE TM AC
</t>
  </si>
  <si>
    <t xml:space="preserve">VERSA ADVANCE TA AC
</t>
  </si>
  <si>
    <t xml:space="preserve">VERSA EXCLUSIVE TA AC
</t>
  </si>
  <si>
    <t xml:space="preserve">JUKE ADVANCE CVT NAVI
</t>
  </si>
  <si>
    <t xml:space="preserve">JUKE EXCLUSIVE CVT NAVI
</t>
  </si>
  <si>
    <t xml:space="preserve">LEAF ELECTRICO
</t>
  </si>
  <si>
    <t xml:space="preserve">TIIDA SEDAN DRIVE TM AC 1.6
</t>
  </si>
  <si>
    <t xml:space="preserve">TIIDA SEDAN SENSE TM 1.8
</t>
  </si>
  <si>
    <t xml:space="preserve">TIIDA SEDAN SENSE TA 1.8
</t>
  </si>
  <si>
    <t xml:space="preserve">TIIDA SEDAN ADVANCE TM 1.8
</t>
  </si>
  <si>
    <t xml:space="preserve">TIIDA SEDAN ADVANCE TA 1.8
</t>
  </si>
  <si>
    <t xml:space="preserve">NOTE DRIVE TM
</t>
  </si>
  <si>
    <t xml:space="preserve">NOTE SENSE TM 
</t>
  </si>
  <si>
    <t xml:space="preserve">NOTE SENSE CVT
</t>
  </si>
  <si>
    <t xml:space="preserve">NOTE ADVANCE TM
</t>
  </si>
  <si>
    <t xml:space="preserve">NOTE ADVANCE CVT
</t>
  </si>
  <si>
    <t xml:space="preserve">NOTE SR CVT
</t>
  </si>
  <si>
    <t xml:space="preserve">ALTIMA SENSE 2.5L
</t>
  </si>
  <si>
    <t xml:space="preserve">ALTIMA ADVANCE 2.5L
</t>
  </si>
  <si>
    <t xml:space="preserve">ALTIMA ADVANCE NAVI 2.5L
</t>
  </si>
  <si>
    <t xml:space="preserve">ALTIMA EXCLUSIVE 3.5L V6
</t>
  </si>
  <si>
    <t xml:space="preserve">MAXIMA SR 3.5 V6
</t>
  </si>
  <si>
    <t xml:space="preserve">MAXIMA EXCLUSIVE 3.5 V6
</t>
  </si>
  <si>
    <t xml:space="preserve">370Z TOURING T/M
</t>
  </si>
  <si>
    <t xml:space="preserve">370Z TOURING T/A
</t>
  </si>
  <si>
    <t xml:space="preserve">NV350 URVAN 12 PAS A/A T/M
</t>
  </si>
  <si>
    <t xml:space="preserve">NV350 URVAN 12 PAS A/A PAQ SEG T/M
</t>
  </si>
  <si>
    <t xml:space="preserve">NV350 URVAN 15 PAS AMPLIA A/A T/M
</t>
  </si>
  <si>
    <t xml:space="preserve">NV350 URVAN 15 PAS AMPLIA A/A PAQ SEG T/M
</t>
  </si>
  <si>
    <t xml:space="preserve">NV350 URVAN PANEL 4 VENTANAS T/M
</t>
  </si>
  <si>
    <t xml:space="preserve">NV350 URVAN PANEL 4 VENTANAS  AMPLIA T/M
</t>
  </si>
  <si>
    <t xml:space="preserve">NV350 URVAN PANEL AMPLIA T/M
</t>
  </si>
  <si>
    <t xml:space="preserve">NV350 URVAN PANEL AMPLIA A/A T/M
</t>
  </si>
  <si>
    <t xml:space="preserve">NV350 URVAN PANEL AMPLIA PAQ SEG T/M
</t>
  </si>
  <si>
    <t xml:space="preserve">NV350 URVAN 15 PAS AMPLIA DIESEL A/A T/M
</t>
  </si>
  <si>
    <t xml:space="preserve">NV350 URVAN 15 PAS AMPLIA DIESEL A/A PAQ SEG T/M
</t>
  </si>
  <si>
    <t xml:space="preserve">NV350 PANEL AMPLIA DIESEL A/A PAQ SEG T/M
</t>
  </si>
  <si>
    <t xml:space="preserve">PATHFINDER NP SENSE
</t>
  </si>
  <si>
    <t xml:space="preserve">PATHFINDER NP ADVANCE
</t>
  </si>
  <si>
    <t xml:space="preserve">PATHFINDER NP EXCLUSIVE
</t>
  </si>
  <si>
    <t xml:space="preserve">PATHFINDER NP EXCLUSIVE AWD
</t>
  </si>
  <si>
    <t xml:space="preserve">ROGUE SENSE
</t>
  </si>
  <si>
    <t xml:space="preserve">ROGUE ADVANCE
</t>
  </si>
  <si>
    <t xml:space="preserve">ROGUE EXCLUSIVE
</t>
  </si>
  <si>
    <t xml:space="preserve">X-TRAIL SENSE 2 ROW
</t>
  </si>
  <si>
    <t xml:space="preserve">X-TRAIL SENSE 3 ROW
</t>
  </si>
  <si>
    <t xml:space="preserve">X-TRAIL ADVANCE 2 ROW
</t>
  </si>
  <si>
    <t xml:space="preserve">X-TRAIL ADVANCE 3 ROW
</t>
  </si>
  <si>
    <t xml:space="preserve">X-TRAIL EXCLUSIVE 2 ROW
</t>
  </si>
  <si>
    <t xml:space="preserve">X-TRAIL EXCLUSIVE 3 ROW
</t>
  </si>
  <si>
    <t xml:space="preserve">ARMADA ADVANCE
</t>
  </si>
  <si>
    <t xml:space="preserve">ARMADA EXCLUSIVE
</t>
  </si>
  <si>
    <t xml:space="preserve">NP300 DOBLE CABINA S TM 6 Vel
</t>
  </si>
  <si>
    <t xml:space="preserve">NP300 DOBLE CABINA S TM AC 6 Vel
</t>
  </si>
  <si>
    <t xml:space="preserve">NP300 DOBLE CABINA SE TM AC 6 Vel
</t>
  </si>
  <si>
    <t xml:space="preserve">NP300 DOBLE CABINA SE TM AC Paq Seg 6 Vel
</t>
  </si>
  <si>
    <t xml:space="preserve">NP300 FRONTIER XE TM AC 6 Vel
</t>
  </si>
  <si>
    <t xml:space="preserve">NP300 FRONTIER XE TM AC Paq Seg 6 Vel
</t>
  </si>
  <si>
    <t xml:space="preserve">NP300 FRONTIER LE TM AC 6 Vel
</t>
  </si>
  <si>
    <t xml:space="preserve">CHASIS CAB T/M VERSION ESPECIAL
</t>
  </si>
  <si>
    <t xml:space="preserve">CHASIS CAB T/M DH VERSION ESPECIAL
</t>
  </si>
  <si>
    <t xml:space="preserve">CHASIS CAB T/M DIESEL AC PAQ. SEG*
</t>
  </si>
  <si>
    <t xml:space="preserve">PICK UP T/M DIESEL VERSION ESPECIAL
</t>
  </si>
  <si>
    <t xml:space="preserve">PICK UP T/M DIESEL AC VERSION ESPECIAL
</t>
  </si>
  <si>
    <t xml:space="preserve">DC T/M 4WD VERSIÓN ESPECIAL
</t>
  </si>
  <si>
    <t xml:space="preserve">FRONTIER XE T/M VERSION ESPECIAL
</t>
  </si>
  <si>
    <t xml:space="preserve">FRONTIER LE 4X4 T/M
</t>
  </si>
  <si>
    <t>FRONTIER V6 CREW CAB PRO- 4X 4X2 T/A</t>
  </si>
  <si>
    <t>FRONTIER V6 CREW CAB PRO- 4X 4X4 T/A</t>
  </si>
  <si>
    <t>FRONTIER  V6 CREW MOD 2014.5</t>
  </si>
  <si>
    <t xml:space="preserve">TITAN CREW CAB S 4X4
</t>
  </si>
  <si>
    <t xml:space="preserve">TITAN CREW CAB S 4X2 T/A
</t>
  </si>
  <si>
    <t xml:space="preserve">TITAN CREW CAB S 4X4 T/A
</t>
  </si>
  <si>
    <t xml:space="preserve">TITAN CREW CAB PRO4X T/A
</t>
  </si>
  <si>
    <t xml:space="preserve">TITAN CREW CAB SL TEXAS 4X4 T/A
</t>
  </si>
  <si>
    <t xml:space="preserve">NV2500 V6 TOLDO ALTO T/A
</t>
  </si>
  <si>
    <t xml:space="preserve">NV2500 V6 AMBULANCIA TOLDO ALTO T/A
</t>
  </si>
  <si>
    <t xml:space="preserve">CABSTAR HD ESTENDIDO T/M
</t>
  </si>
  <si>
    <t xml:space="preserve">CABSTAR HD ESTENDIDO T/M AC
</t>
  </si>
  <si>
    <t>UNIQ MT</t>
  </si>
  <si>
    <t>UNIQ CVT</t>
  </si>
  <si>
    <t>LS</t>
  </si>
  <si>
    <t>LT</t>
  </si>
  <si>
    <t>LTZ</t>
  </si>
  <si>
    <t>RS</t>
  </si>
  <si>
    <t>DOT</t>
  </si>
  <si>
    <t>BYTE</t>
  </si>
  <si>
    <t>SS</t>
  </si>
  <si>
    <t>WT</t>
  </si>
  <si>
    <t>OF 1319/44</t>
  </si>
  <si>
    <t>ESTACAS TMDH VERSIÓN ESPECIAL</t>
  </si>
  <si>
    <t>EPIC CVT</t>
  </si>
  <si>
    <t xml:space="preserve">MARCH ACTIVE TM CARGO
</t>
  </si>
  <si>
    <t>MARCH DRIVE TM</t>
  </si>
  <si>
    <t>MARCH SR TM</t>
  </si>
  <si>
    <t>MARCH SR TA</t>
  </si>
  <si>
    <t>RESUMEN POR PLAZA CHIAPAS.</t>
  </si>
  <si>
    <t>HR-V</t>
  </si>
  <si>
    <t>LEON ST</t>
  </si>
  <si>
    <t xml:space="preserve">GSI EQP. T/M
</t>
  </si>
  <si>
    <t xml:space="preserve">SENTRA SENSE TM
</t>
  </si>
  <si>
    <t xml:space="preserve">PICK UP T/M VERSIÓN ESPECIAL </t>
  </si>
  <si>
    <t>% ANUAL</t>
  </si>
  <si>
    <t>% MES</t>
  </si>
  <si>
    <t>ALTEA XL</t>
  </si>
  <si>
    <t>FAW GF1500</t>
  </si>
  <si>
    <t xml:space="preserve">  </t>
  </si>
  <si>
    <t>ISUZU ELF400H</t>
  </si>
  <si>
    <t>ISUZU ELF400K</t>
  </si>
  <si>
    <t xml:space="preserve">SENTRA ADVANCE TM
</t>
  </si>
  <si>
    <t xml:space="preserve">FRONTIER LE T/M VERSION ESPECIAL 6 VEL
</t>
  </si>
  <si>
    <t>ISUZU ELF 300H</t>
  </si>
  <si>
    <t>ELF100E</t>
  </si>
  <si>
    <t>ISUZU ELF 1100</t>
  </si>
  <si>
    <t>YARIS   R  HIGH AT</t>
  </si>
  <si>
    <t>YARIS   R  MID AT</t>
  </si>
  <si>
    <t>YARIS    R  MID MT</t>
  </si>
  <si>
    <t>TRD  Sport 4x4</t>
  </si>
  <si>
    <t>VW                    CAMIONES</t>
  </si>
  <si>
    <t>FIGO</t>
  </si>
  <si>
    <t>HATCHBACK</t>
  </si>
  <si>
    <t xml:space="preserve">SEDÁN </t>
  </si>
  <si>
    <t>STARLINE STD</t>
  </si>
  <si>
    <t>2.0 TIP. PAQ. LIVE</t>
  </si>
  <si>
    <t>VOLKSBUS</t>
  </si>
  <si>
    <t>500 EASY MANUAL</t>
  </si>
  <si>
    <t>500 EASY AUTOMATICO</t>
  </si>
  <si>
    <t>500 EASY</t>
  </si>
  <si>
    <t>SPORTING MANUAL</t>
  </si>
  <si>
    <t>SPORTING AUTOMATICO</t>
  </si>
  <si>
    <t>SPORTING</t>
  </si>
  <si>
    <t>EQUINOX</t>
  </si>
  <si>
    <t>S10</t>
  </si>
  <si>
    <t>GT</t>
  </si>
  <si>
    <t>ACTIVE</t>
  </si>
  <si>
    <t>LA CROSSE</t>
  </si>
  <si>
    <t>PAQ "P" PREMIUM TURBO</t>
  </si>
  <si>
    <t>FL 360 -29</t>
  </si>
  <si>
    <t>FL 360 - 34</t>
  </si>
  <si>
    <t>FL 360 38</t>
  </si>
  <si>
    <t>FL 360 41</t>
  </si>
  <si>
    <t>SPORTLINE STD PAQ. WELTRADIO</t>
  </si>
  <si>
    <t>PALIO</t>
  </si>
  <si>
    <t>TURBO CVT</t>
  </si>
  <si>
    <t>TURBO PLUS</t>
  </si>
  <si>
    <t>AUTHENTIQUE TM MY 16</t>
  </si>
  <si>
    <t>EXPRESSION TM MY 16</t>
  </si>
  <si>
    <t>MANUAL</t>
  </si>
  <si>
    <t>STYLE MANUAL</t>
  </si>
  <si>
    <t>Rav4 XLE Plus</t>
  </si>
  <si>
    <t>ALLURE</t>
  </si>
  <si>
    <t>FELINE</t>
  </si>
  <si>
    <t>HDI</t>
  </si>
  <si>
    <t>BUSINESS</t>
  </si>
  <si>
    <t>RCZ</t>
  </si>
  <si>
    <t>R</t>
  </si>
  <si>
    <t>PARTNER</t>
  </si>
  <si>
    <t>MAXI</t>
  </si>
  <si>
    <t>TEPEE</t>
  </si>
  <si>
    <t>OUTDOOR</t>
  </si>
  <si>
    <t>MANAGER</t>
  </si>
  <si>
    <t>FURGON BASE</t>
  </si>
  <si>
    <t>SEDAN ASG</t>
  </si>
  <si>
    <t>SEDAN CL</t>
  </si>
  <si>
    <t>STD 1.4</t>
  </si>
  <si>
    <t xml:space="preserve">STARLINE A/A </t>
  </si>
  <si>
    <t>NUEVA VITARA</t>
  </si>
  <si>
    <t>KIA</t>
  </si>
  <si>
    <t>SPORTAGE</t>
  </si>
  <si>
    <t>EX PACK</t>
  </si>
  <si>
    <t>FORTE</t>
  </si>
  <si>
    <t>SX</t>
  </si>
  <si>
    <t>SORENTO</t>
  </si>
  <si>
    <t>SPRINTER 90665313-MXD</t>
  </si>
  <si>
    <t>SPRINTER VIANO AMBIENTE 115</t>
  </si>
  <si>
    <t>Rav4 L4 SE</t>
  </si>
  <si>
    <t>CL PAQUETE DE SEGURIDAD</t>
  </si>
  <si>
    <t>UP</t>
  </si>
  <si>
    <t>HIGHLINE  STD</t>
  </si>
  <si>
    <t>PAQ. LED</t>
  </si>
  <si>
    <t>EASY OPEN</t>
  </si>
  <si>
    <t>FAW GF60</t>
  </si>
  <si>
    <t>SEDAN</t>
  </si>
  <si>
    <t>ACUMULADO 2016</t>
  </si>
  <si>
    <t>N° 2</t>
  </si>
  <si>
    <t>N° 3</t>
  </si>
  <si>
    <t>N° 5</t>
  </si>
  <si>
    <t>N° 6</t>
  </si>
  <si>
    <t>MX</t>
  </si>
  <si>
    <t>N°5</t>
  </si>
  <si>
    <t>N°7</t>
  </si>
  <si>
    <t>N° 9</t>
  </si>
  <si>
    <t>CX</t>
  </si>
  <si>
    <t>R.S MY17</t>
  </si>
  <si>
    <t>LUXURY TA</t>
  </si>
  <si>
    <t>SPARK NG</t>
  </si>
  <si>
    <t>STARLINE A/DH</t>
  </si>
  <si>
    <t>STARLINE DH CABINA</t>
  </si>
  <si>
    <t>MOVE</t>
  </si>
  <si>
    <t>STD SPORT PAQ. SPORLINE</t>
  </si>
  <si>
    <t>TIP SPORT PAQ. SPORTLINE</t>
  </si>
  <si>
    <t>OPTIMA</t>
  </si>
  <si>
    <t>SLX TURBO</t>
  </si>
  <si>
    <t>RIO HB</t>
  </si>
  <si>
    <t>RIO SEDAN</t>
  </si>
  <si>
    <t>MATRIZ</t>
  </si>
  <si>
    <t>LIBRAM</t>
  </si>
  <si>
    <t>PRIVILEGE 2.0 CVT</t>
  </si>
  <si>
    <t>DYN TM MY16</t>
  </si>
  <si>
    <t>PAQ "C"</t>
  </si>
  <si>
    <t>SPORTLINE TIP. PAQ. WELTRADIO</t>
  </si>
  <si>
    <t>CARGO VAN STD A/A</t>
  </si>
  <si>
    <t>CARGO VAN AT PAQ. DOBLE</t>
  </si>
  <si>
    <t>SOUL</t>
  </si>
  <si>
    <t>LX TM</t>
  </si>
  <si>
    <t>SXL</t>
  </si>
  <si>
    <t>SXL AWD</t>
  </si>
  <si>
    <t>REPORTE CAMIONES</t>
  </si>
  <si>
    <t xml:space="preserve">DURANGO SXT PLUS </t>
  </si>
  <si>
    <t>GRAND CHEROKEE LIMITED EIDICIÓN ESPECIAL</t>
  </si>
  <si>
    <t>RAM 1500 ST AUT 4X4 C/C</t>
  </si>
  <si>
    <t xml:space="preserve">CROSSGOLF </t>
  </si>
  <si>
    <t>ENVISION</t>
  </si>
  <si>
    <t>PAQUETE "N"</t>
  </si>
  <si>
    <t>SPORTLINE BARRAS</t>
  </si>
  <si>
    <t>HIGHLINE SPOILER TRAS</t>
  </si>
  <si>
    <t>JEEP WRANGLER UNLIMITED 75 ANIVERSARIO</t>
  </si>
  <si>
    <t>VISION MTX</t>
  </si>
  <si>
    <t>STD. ACCESORIOS 10 AÑOS</t>
  </si>
  <si>
    <t>PAQ. COMFORTLINE</t>
  </si>
  <si>
    <t>ASG TR</t>
  </si>
  <si>
    <t>SEDAN TRENDLINE STD</t>
  </si>
  <si>
    <t>TIPPAQ. ACCESORIOS</t>
  </si>
  <si>
    <t>TURBO DSG</t>
  </si>
  <si>
    <t>CARGO VAN TDI A/A</t>
  </si>
  <si>
    <t>YARIS SD CORE CVT</t>
  </si>
  <si>
    <t>PREMIER</t>
  </si>
  <si>
    <t>ECOBOOST</t>
  </si>
  <si>
    <t>NEON</t>
  </si>
  <si>
    <t>NEON SXT AT</t>
  </si>
  <si>
    <t>NEON SE MT</t>
  </si>
  <si>
    <t>NEON SE AT</t>
  </si>
  <si>
    <t>NEON SXT +AT</t>
  </si>
  <si>
    <t>TREND STD PAQ. COMFO</t>
  </si>
  <si>
    <t>SPORT TIP PAQ ALLSTAF</t>
  </si>
  <si>
    <t>STD PAQ COMFORTLINE</t>
  </si>
  <si>
    <t>DOBLE CABINA HIGHLINE 4X4</t>
  </si>
  <si>
    <t>ACUMULADO 2017</t>
  </si>
  <si>
    <t>HYUNDAI</t>
  </si>
  <si>
    <t>N/A</t>
  </si>
  <si>
    <t>TURBO</t>
  </si>
  <si>
    <t>CHALLENGER DUAL STRIPES</t>
  </si>
  <si>
    <t>PATRIOT 75 ANIVERSARIO</t>
  </si>
  <si>
    <t>RENEGADE</t>
  </si>
  <si>
    <t xml:space="preserve">RENEGADE SPORT
</t>
  </si>
  <si>
    <t>JOURNEY STX AUT 7 PAS SPORT</t>
  </si>
  <si>
    <t>JOURNEY STX AUT 7 PAS LUJO</t>
  </si>
  <si>
    <t>RAM 2500 PROMASTER RAPID</t>
  </si>
  <si>
    <t>MOBI</t>
  </si>
  <si>
    <t>LIKE MANUAL</t>
  </si>
  <si>
    <t>WAY MANUAL</t>
  </si>
  <si>
    <t>LIKE</t>
  </si>
  <si>
    <t>GT 350</t>
  </si>
  <si>
    <t>V8 TM</t>
  </si>
  <si>
    <t>V8 TA</t>
  </si>
  <si>
    <t>XLT CREW CAB</t>
  </si>
  <si>
    <t>PLATINUM</t>
  </si>
  <si>
    <t>HB</t>
  </si>
  <si>
    <t>ELANTRA</t>
  </si>
  <si>
    <t>CRETA</t>
  </si>
  <si>
    <t>TUCSON</t>
  </si>
  <si>
    <t>SONATA</t>
  </si>
  <si>
    <t>KICKS</t>
  </si>
  <si>
    <t>HIGHLINE PAQ NAV</t>
  </si>
  <si>
    <t xml:space="preserve">ZEN TM </t>
  </si>
  <si>
    <t>RAM 2500 CREW CAB HEMI SPORT 4X4</t>
  </si>
  <si>
    <t>JOURNEY SPORT</t>
  </si>
  <si>
    <t xml:space="preserve">EXPRESS PAS VAN </t>
  </si>
  <si>
    <t>AVANZA CARGO MT</t>
  </si>
  <si>
    <t>AVANZA XLE AT</t>
  </si>
  <si>
    <t>VERSA DRIVE TA</t>
  </si>
  <si>
    <t>VERSA DRIVE TM</t>
  </si>
  <si>
    <t>KICKS SENSE 5P 1.6 LTS T/M A/C</t>
  </si>
  <si>
    <t>KICKS EXCLUSIVE 5P 1.6 LTS CVT A/C</t>
  </si>
  <si>
    <t>L</t>
  </si>
  <si>
    <t>RENEGADE LATTITUDE</t>
  </si>
  <si>
    <t>RAM PROMASTER RAPID</t>
  </si>
  <si>
    <t>RAM 2500 CREW CAB LIMITED 4X4</t>
  </si>
  <si>
    <t>S TA</t>
  </si>
  <si>
    <t>DIESE 4X4</t>
  </si>
  <si>
    <t xml:space="preserve">LIMITED CREW CAB </t>
  </si>
  <si>
    <t>BEAT</t>
  </si>
  <si>
    <t>CHALLENGER BLACKTOP</t>
  </si>
  <si>
    <t>PACIFICA</t>
  </si>
  <si>
    <t>RAM 1500 CREW CAB SLT BIGHORN V6</t>
  </si>
  <si>
    <t>RAM 2500 CREW CAB HD LARAMIE LIMITED</t>
  </si>
  <si>
    <t>ATECA</t>
  </si>
  <si>
    <t>2.0 FEST</t>
  </si>
  <si>
    <t>RAM 2500 HEMI SPORT REG CAB 4X2</t>
  </si>
  <si>
    <t>RAM 2500 HEMI SPORT REG CAB 4X4</t>
  </si>
  <si>
    <t>TYPER</t>
  </si>
  <si>
    <t>MAX 4X2</t>
  </si>
  <si>
    <t>SANTA FE</t>
  </si>
  <si>
    <t>ASG AUTOMATIZADA</t>
  </si>
  <si>
    <t>TRENDLINE PAQ. COMFORTLINE</t>
  </si>
  <si>
    <t>STD. PAQ. STARLINE</t>
  </si>
  <si>
    <t>STD. PAQ. CONNECT</t>
  </si>
  <si>
    <t>DSG PAQ. FEST</t>
  </si>
  <si>
    <t>DSG SPORT</t>
  </si>
  <si>
    <t>STD TRENDLINE PAQ. SPORT</t>
  </si>
  <si>
    <t>HIGHLINE TIP</t>
  </si>
  <si>
    <t>COMFORTLINE DSG PAQ. ASIEN</t>
  </si>
  <si>
    <t>PAQ. WOLFBURG EDITION</t>
  </si>
  <si>
    <t>CAPTUR</t>
  </si>
  <si>
    <t>DELIVERY 9.160</t>
  </si>
  <si>
    <t>DELIVERY 8.160</t>
  </si>
  <si>
    <t>XL CREW CAB</t>
  </si>
  <si>
    <t>XLT GAS MT</t>
  </si>
  <si>
    <t>KTP GAS AT AA</t>
  </si>
  <si>
    <t>JOURNEY GT</t>
  </si>
  <si>
    <t>TUXTLA GUTIERREZ</t>
  </si>
  <si>
    <t>PATRIOT LATITUDE</t>
  </si>
  <si>
    <t>PREMIUM</t>
  </si>
  <si>
    <t>LIMITED TECH NAVI</t>
  </si>
  <si>
    <t>GL MT</t>
  </si>
  <si>
    <t>GL AT</t>
  </si>
  <si>
    <t>GL MID MT</t>
  </si>
  <si>
    <t>ACCENT</t>
  </si>
  <si>
    <t>GL MID AT</t>
  </si>
  <si>
    <t>i10 SEDAN</t>
  </si>
  <si>
    <t>i10 HATCHBACK</t>
  </si>
  <si>
    <t>LIMITED NAVI</t>
  </si>
  <si>
    <t>SPORT 2.0 T</t>
  </si>
  <si>
    <t>GLS ATX</t>
  </si>
  <si>
    <t>PREMIUM ATX</t>
  </si>
  <si>
    <t>LIMITED TECH</t>
  </si>
  <si>
    <t>LIMITED 7 PAS</t>
  </si>
  <si>
    <t>CRUZE NG</t>
  </si>
  <si>
    <t>CAVALIER</t>
  </si>
  <si>
    <t>STD PINT MET</t>
  </si>
  <si>
    <t>2.0 STD PAQ. FEST</t>
  </si>
  <si>
    <t>TRENDLINE DSG PAQ PLUS</t>
  </si>
  <si>
    <t>BASICA DOBLE A/A</t>
  </si>
  <si>
    <t>BMW</t>
  </si>
  <si>
    <t>SERIE 1</t>
  </si>
  <si>
    <t>3 PUERTAS</t>
  </si>
  <si>
    <t>5 PUERTAS</t>
  </si>
  <si>
    <t>SERIE 2</t>
  </si>
  <si>
    <t>COUPE</t>
  </si>
  <si>
    <t>ACTIVE TOURER</t>
  </si>
  <si>
    <t>GRAN TOURER</t>
  </si>
  <si>
    <t>SERIE 3</t>
  </si>
  <si>
    <t>318 SEDAN</t>
  </si>
  <si>
    <t>320 SEDAN</t>
  </si>
  <si>
    <t>330 SEDAN</t>
  </si>
  <si>
    <t>340 SEDAN</t>
  </si>
  <si>
    <t>SERIE 4</t>
  </si>
  <si>
    <t>420 COUPE</t>
  </si>
  <si>
    <t>420 GRAN COUPE</t>
  </si>
  <si>
    <t>430 COUPE</t>
  </si>
  <si>
    <t>430 CONVERTIBLE</t>
  </si>
  <si>
    <t>430 GRAN COUPE</t>
  </si>
  <si>
    <t>440 COUPÉ</t>
  </si>
  <si>
    <t>440 CONVETIBLE</t>
  </si>
  <si>
    <t>440 GRAN COUPE</t>
  </si>
  <si>
    <t>SERIE 5</t>
  </si>
  <si>
    <t>SERIE 6</t>
  </si>
  <si>
    <t>650 COUPÉ</t>
  </si>
  <si>
    <t>650 GRAN COUPE</t>
  </si>
  <si>
    <t>SERIE 7</t>
  </si>
  <si>
    <t>X1</t>
  </si>
  <si>
    <t>X1 18</t>
  </si>
  <si>
    <t>X1 20</t>
  </si>
  <si>
    <t>X1 28</t>
  </si>
  <si>
    <t>X3</t>
  </si>
  <si>
    <t>X3 20</t>
  </si>
  <si>
    <t>X3 28</t>
  </si>
  <si>
    <t>X3 35</t>
  </si>
  <si>
    <t>X4</t>
  </si>
  <si>
    <t>X4 28</t>
  </si>
  <si>
    <t>X4 35</t>
  </si>
  <si>
    <t>X4 M40</t>
  </si>
  <si>
    <t>X5</t>
  </si>
  <si>
    <t>X5 35</t>
  </si>
  <si>
    <t>X5 50</t>
  </si>
  <si>
    <t>X5 M40</t>
  </si>
  <si>
    <t>X6</t>
  </si>
  <si>
    <t>X6 35</t>
  </si>
  <si>
    <t>X6 50</t>
  </si>
  <si>
    <t>X6 M</t>
  </si>
  <si>
    <t>KICKS ADVANCE 5P 1.6 LTS CVT A/C</t>
  </si>
  <si>
    <t>TOURING CVT</t>
  </si>
  <si>
    <t>MAXI FURGON CLIMATE</t>
  </si>
  <si>
    <t>VOLKSBUS 9.160 FEB</t>
  </si>
  <si>
    <t>INTENS TM</t>
  </si>
  <si>
    <t>INSTENS TA</t>
  </si>
  <si>
    <t>ICONIC</t>
  </si>
  <si>
    <t>BEAT NB</t>
  </si>
  <si>
    <t>ACTIV</t>
  </si>
  <si>
    <t>MARCH ADVANCE NAVI TA</t>
  </si>
  <si>
    <t>MINI</t>
  </si>
  <si>
    <t>RAPTOR SUPER CAB</t>
  </si>
  <si>
    <t>RAPTOR CREW CAB</t>
  </si>
  <si>
    <t>NIRO</t>
  </si>
  <si>
    <t>Hilux 4x2 C-cab AC</t>
  </si>
  <si>
    <t>Hilux 4x4 D -cab Diesel</t>
  </si>
  <si>
    <t>Hilux 4x5 D-cab Diesel</t>
  </si>
  <si>
    <t>CONVERTIBLE</t>
  </si>
  <si>
    <t>MINI HATCH 3 PTAS</t>
  </si>
  <si>
    <t>CHILI</t>
  </si>
  <si>
    <t>PEPPER</t>
  </si>
  <si>
    <t>SALT</t>
  </si>
  <si>
    <t>S CHILI</t>
  </si>
  <si>
    <t>S HOT CHILI</t>
  </si>
  <si>
    <t>S SALT</t>
  </si>
  <si>
    <t>JCW HOT CHILI</t>
  </si>
  <si>
    <t>JCW SALT</t>
  </si>
  <si>
    <t>MINI HATCH 5 PTAS</t>
  </si>
  <si>
    <t>CLUBMAN</t>
  </si>
  <si>
    <t>S CLUBMAN CHILI</t>
  </si>
  <si>
    <t>S CLUBMAN HOT CHILI</t>
  </si>
  <si>
    <t>S CONVERTIBLE HOT CHILI</t>
  </si>
  <si>
    <t>COUNTRYMAN</t>
  </si>
  <si>
    <t>S SPORT</t>
  </si>
  <si>
    <t>RAM 2500 PROMASTER 11.5</t>
  </si>
  <si>
    <t>GRAND CARAVAN SE</t>
  </si>
  <si>
    <t>GRAND CARAVAN SXT</t>
  </si>
  <si>
    <t>GRAND CARAVAN</t>
  </si>
  <si>
    <t>GRAND CARAVAN SXT+</t>
  </si>
  <si>
    <t>PREMIER PLUS</t>
  </si>
  <si>
    <t>DSG 2.0</t>
  </si>
  <si>
    <t xml:space="preserve">COMPARATIVO POR MARCA.                                                                 MES ACTUAL VS. MISMO MES AÑO ANTERIOR </t>
  </si>
  <si>
    <t>GLX BOOSTERJET</t>
  </si>
  <si>
    <t>GLX ALL GRIP</t>
  </si>
  <si>
    <t>IGNIS</t>
  </si>
  <si>
    <t>COMPASS TRAILHAWK</t>
  </si>
  <si>
    <t>HIGH COUNTRY</t>
  </si>
  <si>
    <t>LIMITED PREMIUM</t>
  </si>
  <si>
    <t>SOUND STD</t>
  </si>
  <si>
    <t>SOUND TIP</t>
  </si>
  <si>
    <t>ACCENT HATCHBACK</t>
  </si>
  <si>
    <t>DSG R</t>
  </si>
  <si>
    <t>FURGBL CLIMATIC</t>
  </si>
  <si>
    <t>Camry SE I4</t>
  </si>
  <si>
    <t>STINGER</t>
  </si>
  <si>
    <t>2.0L TURBO GT LINE A/T</t>
  </si>
  <si>
    <t>COMFORTLINE DSG</t>
  </si>
  <si>
    <t>DSG PAQ 3 FILA</t>
  </si>
  <si>
    <t xml:space="preserve">CONNECT </t>
  </si>
  <si>
    <t>LUXURY TM</t>
  </si>
  <si>
    <t>KING RANCHCREW CAB</t>
  </si>
  <si>
    <t>CREW CAB 4X4</t>
  </si>
  <si>
    <t>PAQ "P" AVENIR</t>
  </si>
  <si>
    <t>EXPRESS PAS.VAN</t>
  </si>
  <si>
    <t>DELIVERY 5.150</t>
  </si>
  <si>
    <t>COMFORTLINE TDI</t>
  </si>
  <si>
    <t>COMFORTLINE TSI STD</t>
  </si>
  <si>
    <t>15 AÑOS EDICIÓN ESPECIAL</t>
  </si>
  <si>
    <t>ASG ACCESORIOS RUSIA 2018</t>
  </si>
  <si>
    <t>TREND STD ACC. RUSIA 2018</t>
  </si>
  <si>
    <t>CD HIGH</t>
  </si>
  <si>
    <t>FEBRERO 2018</t>
  </si>
  <si>
    <t>Yaris SD S MT</t>
  </si>
  <si>
    <t>Yaris SD S CVT</t>
  </si>
  <si>
    <t>Yaris SD Core 5 MT</t>
  </si>
  <si>
    <t>C-HR</t>
  </si>
  <si>
    <t>Prius C</t>
  </si>
  <si>
    <t>LS/ CARGO</t>
  </si>
  <si>
    <t>M2 COUPE</t>
  </si>
  <si>
    <t>M3</t>
  </si>
  <si>
    <t>CONTINENTAL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</si>
</sst>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ddd\ d&quot; de &quot;mmmm&quot; de &quot;yyyy;@"/>
  </numFmts>
  <fonts count="14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 Narrow"/>
      <family val="2"/>
    </font>
    <font>
      <sz val="9"/>
      <color indexed="8"/>
      <name val="MS Sans Serif"/>
      <family val="2"/>
    </font>
    <font>
      <b/>
      <sz val="9"/>
      <color indexed="8"/>
      <name val="Arial Narrow"/>
      <family val="2"/>
    </font>
    <font>
      <b/>
      <sz val="9"/>
      <color theme="0" tint="-0.14999847407452621"/>
      <name val="Arial Narrow"/>
      <family val="2"/>
    </font>
    <font>
      <sz val="20"/>
      <color theme="0" tint="-0.14999847407452621"/>
      <name val="Arial Narrow"/>
      <family val="2"/>
    </font>
    <font>
      <b/>
      <sz val="20"/>
      <color theme="0" tint="-0.14999847407452621"/>
      <name val="Arial Narrow"/>
      <family val="2"/>
    </font>
    <font>
      <sz val="10"/>
      <color indexed="8"/>
      <name val="Arial Narrow"/>
      <family val="2"/>
    </font>
    <font>
      <sz val="9"/>
      <color theme="0"/>
      <name val="Arial Narrow"/>
      <family val="2"/>
    </font>
    <font>
      <b/>
      <sz val="10"/>
      <color theme="0" tint="-0.1499984740745262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0" tint="-0.249977111117893"/>
      <name val="Arial"/>
      <family val="2"/>
    </font>
    <font>
      <sz val="9"/>
      <name val="Arial Narrow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indexed="8"/>
      <name val="MS Sans Serif"/>
      <family val="2"/>
    </font>
    <font>
      <b/>
      <sz val="10"/>
      <color theme="0" tint="-0.34998626667073579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sz val="12"/>
      <color theme="1"/>
      <name val="Arial Narrow"/>
      <family val="2"/>
    </font>
    <font>
      <sz val="10"/>
      <color indexed="8"/>
      <name val="MS Sans Serif"/>
      <family val="2"/>
    </font>
    <font>
      <sz val="13"/>
      <color indexed="8"/>
      <name val="Arial Narrow"/>
      <family val="2"/>
    </font>
    <font>
      <sz val="14"/>
      <color indexed="8"/>
      <name val="Calibri Light"/>
      <family val="2"/>
    </font>
    <font>
      <b/>
      <sz val="14"/>
      <color indexed="8"/>
      <name val="Calibri Light"/>
      <family val="2"/>
    </font>
    <font>
      <b/>
      <sz val="14"/>
      <name val="Calibri Light"/>
      <family val="2"/>
    </font>
    <font>
      <b/>
      <sz val="14"/>
      <color theme="3" tint="-0.499984740745262"/>
      <name val="Calibri Light"/>
      <family val="2"/>
    </font>
    <font>
      <sz val="14"/>
      <color theme="3" tint="-0.499984740745262"/>
      <name val="Calibri Light"/>
      <family val="2"/>
    </font>
    <font>
      <b/>
      <sz val="13"/>
      <color theme="0" tint="-0.14999847407452621"/>
      <name val="Arial Narrow"/>
      <family val="2"/>
    </font>
    <font>
      <sz val="13"/>
      <name val="Arial Narrow"/>
      <family val="2"/>
    </font>
    <font>
      <sz val="13"/>
      <color theme="0" tint="-0.249977111117893"/>
      <name val="Arial Narrow"/>
      <family val="2"/>
    </font>
    <font>
      <b/>
      <sz val="15"/>
      <color indexed="8"/>
      <name val="Arial Narrow"/>
      <family val="2"/>
    </font>
    <font>
      <sz val="13"/>
      <color rgb="FFFF000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color indexed="8"/>
      <name val="Arial Narrow"/>
      <family val="2"/>
    </font>
    <font>
      <b/>
      <sz val="13"/>
      <name val="Arial"/>
      <family val="2"/>
    </font>
    <font>
      <sz val="13"/>
      <color indexed="8"/>
      <name val="MS Sans Serif"/>
      <family val="2"/>
    </font>
    <font>
      <b/>
      <sz val="13"/>
      <color theme="0"/>
      <name val="Arial"/>
      <family val="2"/>
    </font>
    <font>
      <sz val="13"/>
      <name val="Arial"/>
      <family val="2"/>
    </font>
    <font>
      <b/>
      <sz val="10"/>
      <color indexed="8"/>
      <name val="MS Sans Serif"/>
      <family val="2"/>
    </font>
    <font>
      <sz val="20"/>
      <name val="Arial"/>
      <family val="2"/>
    </font>
    <font>
      <b/>
      <sz val="9"/>
      <name val="Arial Narrow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indexed="8"/>
      <name val="MS Sans Serif"/>
      <family val="2"/>
    </font>
    <font>
      <sz val="10"/>
      <color indexed="8"/>
      <name val="MS Sans Serif"/>
      <family val="2"/>
    </font>
    <font>
      <sz val="14"/>
      <name val="Calibri Light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MS Sans Serif"/>
      <family val="2"/>
    </font>
    <font>
      <sz val="11"/>
      <name val="Arial"/>
      <family val="2"/>
    </font>
    <font>
      <b/>
      <sz val="9"/>
      <color theme="0"/>
      <name val="Arial Narrow"/>
      <family val="2"/>
    </font>
    <font>
      <sz val="14"/>
      <name val="Arial"/>
      <family val="2"/>
    </font>
    <font>
      <sz val="9"/>
      <color rgb="FF0070C0"/>
      <name val="Arial Narrow"/>
      <family val="2"/>
    </font>
    <font>
      <b/>
      <sz val="13"/>
      <color rgb="FF0070C0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8"/>
      <color rgb="FFFF0000"/>
      <name val="Arial"/>
      <family val="2"/>
    </font>
    <font>
      <b/>
      <sz val="16"/>
      <color theme="0"/>
      <name val="Arial"/>
      <family val="2"/>
    </font>
    <font>
      <b/>
      <sz val="13"/>
      <color indexed="8"/>
      <name val="MS Sans Serif"/>
      <family val="2"/>
    </font>
    <font>
      <b/>
      <sz val="12"/>
      <color indexed="8"/>
      <name val="Arial Narrow"/>
      <family val="2"/>
    </font>
    <font>
      <b/>
      <sz val="16"/>
      <name val="Arial"/>
      <family val="2"/>
    </font>
    <font>
      <b/>
      <sz val="11"/>
      <color indexed="8"/>
      <name val="MS Sans Serif"/>
      <family val="2"/>
    </font>
    <font>
      <b/>
      <sz val="12"/>
      <color theme="0" tint="-0.14999847407452621"/>
      <name val="Arial Narrow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Calibri Light"/>
      <family val="2"/>
    </font>
    <font>
      <b/>
      <sz val="12"/>
      <color indexed="8"/>
      <name val="Calibri Light"/>
      <family val="2"/>
    </font>
    <font>
      <b/>
      <sz val="13"/>
      <color rgb="FF00B0F0"/>
      <name val="Arial"/>
      <family val="2"/>
    </font>
    <font>
      <b/>
      <sz val="12"/>
      <color rgb="FF00B0F0"/>
      <name val="Arial"/>
      <family val="2"/>
    </font>
    <font>
      <b/>
      <sz val="13"/>
      <color indexed="8"/>
      <name val="Arial Narrow"/>
      <family val="2"/>
    </font>
    <font>
      <b/>
      <sz val="13"/>
      <name val="Arial Narrow"/>
      <family val="2"/>
    </font>
    <font>
      <sz val="11"/>
      <color indexed="8"/>
      <name val="Calibri"/>
      <family val="2"/>
    </font>
    <font>
      <sz val="13"/>
      <name val="MS Sans Serif"/>
      <family val="2"/>
    </font>
    <font>
      <sz val="12"/>
      <color indexed="8"/>
      <name val="MS Sans Serif"/>
      <family val="2"/>
    </font>
    <font>
      <b/>
      <sz val="18"/>
      <color theme="0"/>
      <name val="Arial"/>
      <family val="2"/>
    </font>
    <font>
      <b/>
      <sz val="9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sz val="10"/>
      <color theme="0"/>
      <name val="MS Sans Serif"/>
      <family val="2"/>
    </font>
    <font>
      <b/>
      <sz val="10"/>
      <color theme="1" tint="0.34998626667073579"/>
      <name val="Arial"/>
      <family val="2"/>
    </font>
    <font>
      <b/>
      <sz val="11"/>
      <color rgb="FF00B0F0"/>
      <name val="Arial"/>
      <family val="2"/>
    </font>
    <font>
      <b/>
      <sz val="20"/>
      <color theme="0"/>
      <name val="Arial"/>
      <family val="2"/>
    </font>
    <font>
      <b/>
      <sz val="16"/>
      <name val="Calibri Light"/>
      <family val="2"/>
    </font>
    <font>
      <b/>
      <sz val="13.5"/>
      <color indexed="8"/>
      <name val="MS Sans Serif"/>
      <family val="2"/>
    </font>
    <font>
      <sz val="10"/>
      <color rgb="FFFF0000"/>
      <name val="MS Sans Serif"/>
      <family val="2"/>
    </font>
    <font>
      <b/>
      <sz val="72"/>
      <color theme="0"/>
      <name val="Arial"/>
      <family val="2"/>
    </font>
    <font>
      <b/>
      <sz val="28"/>
      <color theme="0"/>
      <name val="Arial"/>
      <family val="2"/>
    </font>
    <font>
      <b/>
      <sz val="48"/>
      <color theme="0"/>
      <name val="Arial"/>
      <family val="2"/>
    </font>
    <font>
      <b/>
      <sz val="18"/>
      <name val="Calibri Light"/>
      <family val="2"/>
    </font>
    <font>
      <sz val="9"/>
      <color rgb="FFFF0000"/>
      <name val="Arial"/>
      <family val="2"/>
    </font>
    <font>
      <b/>
      <sz val="18"/>
      <color indexed="8"/>
      <name val="Arial Narrow"/>
      <family val="2"/>
    </font>
    <font>
      <b/>
      <sz val="15"/>
      <color theme="0" tint="-0.34998626667073579"/>
      <name val="Arial"/>
      <family val="2"/>
    </font>
    <font>
      <sz val="15"/>
      <color theme="0" tint="-0.34998626667073579"/>
      <name val="Arial"/>
      <family val="2"/>
    </font>
    <font>
      <sz val="13"/>
      <color rgb="FF00B0F0"/>
      <name val="Arial"/>
      <family val="2"/>
    </font>
    <font>
      <sz val="10"/>
      <color indexed="8"/>
      <name val="MS Sans Serif"/>
    </font>
    <font>
      <b/>
      <sz val="10"/>
      <color rgb="FFFF0000"/>
      <name val="Arial"/>
      <family val="2"/>
    </font>
    <font>
      <sz val="12"/>
      <color indexed="8"/>
      <name val="MS Sans Serif"/>
    </font>
    <font>
      <b/>
      <sz val="10"/>
      <color indexed="8"/>
      <name val="MS Sans Serif"/>
    </font>
    <font>
      <b/>
      <sz val="20"/>
      <color indexed="8"/>
      <name val="Calibri Light"/>
      <family val="2"/>
    </font>
    <font>
      <b/>
      <sz val="16"/>
      <color theme="3" tint="0.39997558519241921"/>
      <name val="Arial"/>
      <family val="2"/>
    </font>
    <font>
      <b/>
      <sz val="13"/>
      <color indexed="8"/>
      <name val="Arial"/>
      <family val="2"/>
    </font>
    <font>
      <b/>
      <sz val="72"/>
      <color rgb="FFFFFFFF"/>
      <name val="Arial"/>
      <family val="2"/>
    </font>
    <font>
      <sz val="13"/>
      <color indexed="8"/>
      <name val="Arial"/>
      <family val="2"/>
    </font>
    <font>
      <sz val="10"/>
      <color indexed="8"/>
      <name val="Open Sans"/>
    </font>
    <font>
      <sz val="14"/>
      <color indexed="8"/>
      <name val="Open Sans"/>
    </font>
    <font>
      <sz val="14"/>
      <color indexed="8"/>
      <name val="MS Sans Serif"/>
    </font>
    <font>
      <b/>
      <sz val="55"/>
      <color rgb="FFFFFFFF"/>
      <name val="Arial"/>
      <family val="2"/>
    </font>
    <font>
      <b/>
      <sz val="48"/>
      <color rgb="FFFFFFFF"/>
      <name val="Arial"/>
      <family val="2"/>
    </font>
    <font>
      <sz val="8"/>
      <color rgb="FF00B0F0"/>
      <name val="Arial"/>
      <family val="2"/>
    </font>
    <font>
      <b/>
      <sz val="16"/>
      <color theme="8"/>
      <name val="Arial"/>
      <family val="2"/>
    </font>
    <font>
      <sz val="14"/>
      <color rgb="FFFF0000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8D8D8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B050"/>
      </left>
      <right style="thin">
        <color rgb="FF002060"/>
      </right>
      <top style="thin">
        <color rgb="FF002060"/>
      </top>
      <bottom/>
      <diagonal/>
    </border>
    <border>
      <left style="thin">
        <color rgb="FF00B050"/>
      </left>
      <right style="thin">
        <color rgb="FF00206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theme="4" tint="-0.499984740745262"/>
      </bottom>
      <diagonal/>
    </border>
    <border>
      <left style="thin">
        <color rgb="FF00B050"/>
      </left>
      <right/>
      <top style="thin">
        <color rgb="FF002060"/>
      </top>
      <bottom/>
      <diagonal/>
    </border>
    <border>
      <left style="thin">
        <color rgb="FF00B05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2060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rgb="FF002060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B050"/>
      </left>
      <right style="thin">
        <color rgb="FF002060"/>
      </right>
      <top style="thin">
        <color theme="4" tint="-0.499984740745262"/>
      </top>
      <bottom/>
      <diagonal/>
    </border>
    <border>
      <left style="thin">
        <color rgb="FF00B050"/>
      </left>
      <right style="thin">
        <color rgb="FF002060"/>
      </right>
      <top/>
      <bottom style="thin">
        <color theme="4" tint="-0.499984740745262"/>
      </bottom>
      <diagonal/>
    </border>
    <border>
      <left/>
      <right/>
      <top/>
      <bottom style="thin">
        <color indexed="21"/>
      </bottom>
      <diagonal/>
    </border>
    <border>
      <left style="thin">
        <color rgb="FF00B050"/>
      </left>
      <right style="thin">
        <color rgb="FF00B050"/>
      </right>
      <top style="thin">
        <color rgb="FF00206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206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B05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17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17" fillId="0" borderId="0"/>
    <xf numFmtId="0" fontId="48" fillId="0" borderId="0"/>
    <xf numFmtId="0" fontId="24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50" fillId="0" borderId="0"/>
    <xf numFmtId="0" fontId="11" fillId="0" borderId="0"/>
    <xf numFmtId="0" fontId="76" fillId="0" borderId="0"/>
    <xf numFmtId="0" fontId="10" fillId="0" borderId="0"/>
    <xf numFmtId="0" fontId="78" fillId="0" borderId="0"/>
    <xf numFmtId="9" fontId="24" fillId="0" borderId="0" applyFont="0" applyFill="0" applyBorder="0" applyAlignment="0" applyProtection="0"/>
    <xf numFmtId="0" fontId="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23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" fillId="0" borderId="0"/>
    <xf numFmtId="0" fontId="3" fillId="0" borderId="0"/>
    <xf numFmtId="0" fontId="10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0" fillId="0" borderId="0"/>
  </cellStyleXfs>
  <cellXfs count="1044">
    <xf numFmtId="0" fontId="0" fillId="0" borderId="0" xfId="0" applyNumberFormat="1" applyFill="1" applyBorder="1" applyAlignment="1" applyProtection="1"/>
    <xf numFmtId="0" fontId="20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>
      <alignment horizontal="center"/>
    </xf>
    <xf numFmtId="0" fontId="34" fillId="0" borderId="0" xfId="0" applyNumberFormat="1" applyFont="1" applyFill="1" applyBorder="1" applyAlignment="1" applyProtection="1">
      <alignment horizontal="right" textRotation="90"/>
    </xf>
    <xf numFmtId="0" fontId="33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0" fontId="37" fillId="4" borderId="0" xfId="23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37" fillId="4" borderId="0" xfId="23" applyNumberFormat="1" applyFont="1" applyFill="1" applyBorder="1" applyAlignment="1" applyProtection="1">
      <alignment horizontal="left" vertical="center"/>
    </xf>
    <xf numFmtId="0" fontId="37" fillId="0" borderId="0" xfId="27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23" applyNumberFormat="1" applyFont="1" applyFill="1" applyBorder="1" applyAlignment="1" applyProtection="1">
      <alignment horizontal="center" vertical="center"/>
    </xf>
    <xf numFmtId="0" fontId="25" fillId="0" borderId="0" xfId="23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vertical="top" wrapText="1"/>
    </xf>
    <xf numFmtId="0" fontId="37" fillId="0" borderId="0" xfId="23" applyNumberFormat="1" applyFont="1" applyFill="1" applyBorder="1" applyAlignment="1" applyProtection="1">
      <alignment horizontal="left" vertical="top" wrapText="1"/>
    </xf>
    <xf numFmtId="0" fontId="37" fillId="4" borderId="0" xfId="0" applyNumberFormat="1" applyFont="1" applyFill="1" applyBorder="1" applyAlignment="1" applyProtection="1">
      <alignment horizontal="left" vertical="top" wrapText="1"/>
    </xf>
    <xf numFmtId="0" fontId="28" fillId="0" borderId="0" xfId="0" applyNumberFormat="1" applyFont="1" applyFill="1" applyBorder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31" fillId="4" borderId="0" xfId="23" applyFont="1" applyFill="1" applyBorder="1"/>
    <xf numFmtId="0" fontId="31" fillId="0" borderId="0" xfId="23" applyFont="1" applyBorder="1"/>
    <xf numFmtId="0" fontId="37" fillId="0" borderId="0" xfId="23" applyNumberFormat="1" applyFont="1" applyFill="1" applyBorder="1" applyAlignment="1" applyProtection="1">
      <alignment horizontal="center" vertical="center" wrapText="1"/>
    </xf>
    <xf numFmtId="0" fontId="31" fillId="0" borderId="0" xfId="23" applyFont="1" applyFill="1" applyBorder="1"/>
    <xf numFmtId="0" fontId="46" fillId="4" borderId="0" xfId="23" applyFont="1" applyFill="1" applyBorder="1" applyAlignment="1">
      <alignment horizontal="left"/>
    </xf>
    <xf numFmtId="0" fontId="46" fillId="4" borderId="0" xfId="23" applyFont="1" applyFill="1" applyBorder="1"/>
    <xf numFmtId="0" fontId="51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applyNumberFormat="1" applyFont="1" applyFill="1" applyBorder="1" applyAlignment="1" applyProtection="1"/>
    <xf numFmtId="3" fontId="52" fillId="0" borderId="0" xfId="0" applyNumberFormat="1" applyFont="1" applyFill="1" applyBorder="1" applyAlignment="1" applyProtection="1">
      <alignment horizontal="center" vertical="center"/>
    </xf>
    <xf numFmtId="3" fontId="52" fillId="0" borderId="0" xfId="0" applyNumberFormat="1" applyFont="1" applyFill="1" applyBorder="1" applyAlignment="1" applyProtection="1"/>
    <xf numFmtId="0" fontId="55" fillId="0" borderId="0" xfId="0" applyFont="1" applyBorder="1" applyAlignment="1">
      <alignment vertical="center"/>
    </xf>
    <xf numFmtId="3" fontId="56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Border="1" applyAlignment="1">
      <alignment vertical="center"/>
    </xf>
    <xf numFmtId="0" fontId="53" fillId="2" borderId="0" xfId="0" applyFont="1" applyFill="1" applyBorder="1" applyAlignment="1">
      <alignment horizontal="left" vertical="center"/>
    </xf>
    <xf numFmtId="0" fontId="53" fillId="7" borderId="0" xfId="0" applyFont="1" applyFill="1" applyBorder="1" applyAlignment="1">
      <alignment horizontal="left" vertical="center"/>
    </xf>
    <xf numFmtId="3" fontId="52" fillId="7" borderId="0" xfId="0" applyNumberFormat="1" applyFont="1" applyFill="1" applyBorder="1" applyAlignment="1" applyProtection="1">
      <alignment horizontal="center" vertical="center"/>
    </xf>
    <xf numFmtId="0" fontId="52" fillId="7" borderId="0" xfId="0" applyNumberFormat="1" applyFont="1" applyFill="1" applyBorder="1" applyAlignment="1" applyProtection="1">
      <alignment horizontal="center" vertical="center"/>
    </xf>
    <xf numFmtId="0" fontId="52" fillId="7" borderId="4" xfId="0" applyNumberFormat="1" applyFont="1" applyFill="1" applyBorder="1" applyAlignment="1" applyProtection="1">
      <alignment horizontal="center" vertical="center"/>
    </xf>
    <xf numFmtId="3" fontId="52" fillId="7" borderId="5" xfId="0" applyNumberFormat="1" applyFont="1" applyFill="1" applyBorder="1" applyAlignment="1" applyProtection="1">
      <alignment horizontal="center" vertical="center"/>
    </xf>
    <xf numFmtId="3" fontId="52" fillId="7" borderId="2" xfId="0" applyNumberFormat="1" applyFont="1" applyFill="1" applyBorder="1" applyAlignment="1" applyProtection="1">
      <alignment horizontal="center" vertical="center"/>
    </xf>
    <xf numFmtId="3" fontId="52" fillId="7" borderId="4" xfId="0" applyNumberFormat="1" applyFont="1" applyFill="1" applyBorder="1" applyAlignment="1" applyProtection="1">
      <alignment horizontal="center" vertical="center"/>
    </xf>
    <xf numFmtId="0" fontId="43" fillId="6" borderId="0" xfId="0" applyNumberFormat="1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>
      <alignment horizontal="center" vertical="center" wrapText="1"/>
    </xf>
    <xf numFmtId="0" fontId="57" fillId="6" borderId="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8" fillId="0" borderId="0" xfId="0" applyNumberFormat="1" applyFont="1" applyFill="1" applyBorder="1" applyAlignment="1" applyProtection="1"/>
    <xf numFmtId="0" fontId="51" fillId="0" borderId="5" xfId="0" applyNumberFormat="1" applyFont="1" applyFill="1" applyBorder="1" applyAlignment="1" applyProtection="1">
      <alignment horizontal="center" vertical="center"/>
    </xf>
    <xf numFmtId="0" fontId="59" fillId="0" borderId="0" xfId="0" applyNumberFormat="1" applyFont="1" applyFill="1" applyBorder="1" applyAlignment="1" applyProtection="1"/>
    <xf numFmtId="0" fontId="60" fillId="0" borderId="0" xfId="0" applyNumberFormat="1" applyFont="1" applyFill="1" applyBorder="1" applyAlignment="1" applyProtection="1"/>
    <xf numFmtId="10" fontId="61" fillId="0" borderId="0" xfId="24" applyNumberFormat="1" applyFont="1" applyAlignment="1">
      <alignment horizontal="center" vertical="center"/>
    </xf>
    <xf numFmtId="0" fontId="41" fillId="0" borderId="0" xfId="0" applyNumberFormat="1" applyFont="1" applyFill="1" applyBorder="1" applyAlignment="1" applyProtection="1">
      <alignment horizontal="center"/>
    </xf>
    <xf numFmtId="0" fontId="41" fillId="0" borderId="0" xfId="0" applyNumberFormat="1" applyFont="1" applyFill="1" applyBorder="1" applyAlignment="1" applyProtection="1"/>
    <xf numFmtId="0" fontId="62" fillId="0" borderId="0" xfId="0" applyNumberFormat="1" applyFont="1" applyFill="1" applyBorder="1" applyAlignment="1" applyProtection="1"/>
    <xf numFmtId="0" fontId="66" fillId="0" borderId="10" xfId="0" applyNumberFormat="1" applyFont="1" applyFill="1" applyBorder="1" applyAlignment="1" applyProtection="1">
      <alignment horizontal="center" vertical="center" wrapText="1"/>
    </xf>
    <xf numFmtId="0" fontId="66" fillId="0" borderId="11" xfId="0" applyNumberFormat="1" applyFont="1" applyFill="1" applyBorder="1" applyAlignment="1" applyProtection="1">
      <alignment horizontal="center" vertical="center" wrapText="1"/>
    </xf>
    <xf numFmtId="0" fontId="63" fillId="0" borderId="0" xfId="0" applyNumberFormat="1" applyFont="1" applyFill="1" applyBorder="1" applyAlignment="1" applyProtection="1">
      <alignment horizontal="left"/>
    </xf>
    <xf numFmtId="0" fontId="65" fillId="0" borderId="0" xfId="0" applyNumberFormat="1" applyFont="1" applyFill="1" applyBorder="1" applyAlignment="1" applyProtection="1">
      <alignment horizontal="left"/>
    </xf>
    <xf numFmtId="0" fontId="63" fillId="0" borderId="0" xfId="0" applyNumberFormat="1" applyFont="1" applyFill="1" applyBorder="1" applyAlignment="1" applyProtection="1">
      <alignment horizontal="center" vertical="top"/>
    </xf>
    <xf numFmtId="0" fontId="37" fillId="4" borderId="0" xfId="27" applyNumberFormat="1" applyFont="1" applyFill="1" applyBorder="1" applyAlignment="1" applyProtection="1">
      <alignment horizontal="center" vertical="center"/>
    </xf>
    <xf numFmtId="0" fontId="63" fillId="0" borderId="0" xfId="0" applyNumberFormat="1" applyFont="1" applyFill="1" applyBorder="1" applyAlignment="1" applyProtection="1">
      <alignment horizontal="center" vertical="center"/>
    </xf>
    <xf numFmtId="0" fontId="63" fillId="0" borderId="0" xfId="0" applyNumberFormat="1" applyFont="1" applyFill="1" applyBorder="1" applyAlignment="1" applyProtection="1">
      <alignment horizontal="center"/>
    </xf>
    <xf numFmtId="0" fontId="43" fillId="0" borderId="0" xfId="0" applyNumberFormat="1" applyFont="1" applyFill="1" applyBorder="1" applyAlignment="1" applyProtection="1">
      <alignment horizontal="center" vertical="top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63" fillId="0" borderId="0" xfId="0" applyNumberFormat="1" applyFont="1" applyFill="1" applyBorder="1" applyAlignment="1" applyProtection="1">
      <alignment horizontal="left"/>
    </xf>
    <xf numFmtId="0" fontId="68" fillId="0" borderId="10" xfId="0" applyNumberFormat="1" applyFont="1" applyFill="1" applyBorder="1" applyAlignment="1" applyProtection="1">
      <alignment horizontal="center" vertical="center" wrapText="1"/>
    </xf>
    <xf numFmtId="0" fontId="68" fillId="0" borderId="11" xfId="0" applyNumberFormat="1" applyFont="1" applyFill="1" applyBorder="1" applyAlignment="1" applyProtection="1">
      <alignment horizontal="center" vertical="center" wrapText="1"/>
    </xf>
    <xf numFmtId="0" fontId="69" fillId="0" borderId="0" xfId="0" applyNumberFormat="1" applyFont="1" applyFill="1" applyBorder="1" applyAlignment="1" applyProtection="1"/>
    <xf numFmtId="0" fontId="68" fillId="0" borderId="0" xfId="0" applyNumberFormat="1" applyFont="1" applyFill="1" applyBorder="1" applyAlignment="1" applyProtection="1">
      <alignment horizontal="center" vertical="top"/>
    </xf>
    <xf numFmtId="0" fontId="68" fillId="0" borderId="16" xfId="0" applyNumberFormat="1" applyFont="1" applyFill="1" applyBorder="1" applyAlignment="1" applyProtection="1">
      <alignment horizontal="center" vertical="center"/>
    </xf>
    <xf numFmtId="0" fontId="69" fillId="0" borderId="0" xfId="0" applyNumberFormat="1" applyFont="1" applyFill="1" applyBorder="1" applyAlignment="1" applyProtection="1">
      <alignment horizontal="center"/>
    </xf>
    <xf numFmtId="0" fontId="68" fillId="0" borderId="0" xfId="0" applyFont="1" applyFill="1" applyBorder="1" applyAlignment="1">
      <alignment horizontal="center" vertical="top"/>
    </xf>
    <xf numFmtId="0" fontId="71" fillId="0" borderId="0" xfId="0" applyFont="1" applyFill="1" applyBorder="1" applyAlignment="1">
      <alignment horizontal="left"/>
    </xf>
    <xf numFmtId="0" fontId="72" fillId="0" borderId="0" xfId="0" applyNumberFormat="1" applyFont="1" applyFill="1" applyBorder="1" applyAlignment="1" applyProtection="1"/>
    <xf numFmtId="0" fontId="71" fillId="7" borderId="0" xfId="0" applyFont="1" applyFill="1" applyBorder="1" applyAlignment="1">
      <alignment horizontal="left"/>
    </xf>
    <xf numFmtId="0" fontId="68" fillId="0" borderId="0" xfId="0" applyNumberFormat="1" applyFont="1" applyFill="1" applyBorder="1" applyAlignment="1" applyProtection="1">
      <alignment horizontal="center" vertical="center"/>
    </xf>
    <xf numFmtId="0" fontId="68" fillId="0" borderId="14" xfId="0" applyNumberFormat="1" applyFont="1" applyFill="1" applyBorder="1" applyAlignment="1" applyProtection="1">
      <alignment horizontal="center" vertical="center"/>
    </xf>
    <xf numFmtId="0" fontId="68" fillId="0" borderId="0" xfId="27" applyNumberFormat="1" applyFont="1" applyFill="1" applyBorder="1" applyAlignment="1" applyProtection="1">
      <alignment horizontal="center" vertical="top"/>
    </xf>
    <xf numFmtId="0" fontId="74" fillId="0" borderId="0" xfId="0" applyNumberFormat="1" applyFont="1" applyFill="1" applyBorder="1" applyAlignment="1" applyProtection="1">
      <alignment vertical="center" wrapText="1"/>
    </xf>
    <xf numFmtId="0" fontId="49" fillId="4" borderId="0" xfId="0" applyFont="1" applyFill="1" applyAlignment="1">
      <alignment horizontal="left"/>
    </xf>
    <xf numFmtId="0" fontId="25" fillId="4" borderId="0" xfId="26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/>
    <xf numFmtId="0" fontId="28" fillId="4" borderId="0" xfId="0" applyNumberFormat="1" applyFont="1" applyFill="1" applyBorder="1" applyAlignment="1" applyProtection="1">
      <alignment vertical="center" wrapText="1"/>
    </xf>
    <xf numFmtId="0" fontId="31" fillId="4" borderId="0" xfId="0" applyFont="1" applyFill="1"/>
    <xf numFmtId="0" fontId="25" fillId="4" borderId="0" xfId="27" applyNumberFormat="1" applyFont="1" applyFill="1" applyBorder="1" applyAlignment="1" applyProtection="1">
      <alignment horizontal="center" vertical="center"/>
    </xf>
    <xf numFmtId="0" fontId="32" fillId="4" borderId="0" xfId="0" applyNumberFormat="1" applyFont="1" applyFill="1" applyBorder="1" applyAlignment="1" applyProtection="1">
      <alignment horizontal="center" vertical="center"/>
    </xf>
    <xf numFmtId="0" fontId="35" fillId="7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66" fillId="7" borderId="0" xfId="0" applyNumberFormat="1" applyFont="1" applyFill="1" applyBorder="1" applyAlignment="1" applyProtection="1">
      <alignment horizontal="center" vertical="center"/>
    </xf>
    <xf numFmtId="0" fontId="43" fillId="7" borderId="0" xfId="0" applyNumberFormat="1" applyFont="1" applyFill="1" applyBorder="1" applyAlignment="1" applyProtection="1">
      <alignment vertical="center"/>
    </xf>
    <xf numFmtId="0" fontId="43" fillId="0" borderId="0" xfId="0" applyNumberFormat="1" applyFont="1" applyFill="1" applyBorder="1" applyAlignment="1" applyProtection="1">
      <alignment vertical="center"/>
    </xf>
    <xf numFmtId="0" fontId="75" fillId="0" borderId="8" xfId="0" applyNumberFormat="1" applyFont="1" applyFill="1" applyBorder="1" applyAlignment="1" applyProtection="1">
      <alignment horizontal="center" vertical="center"/>
    </xf>
    <xf numFmtId="0" fontId="75" fillId="0" borderId="6" xfId="0" applyNumberFormat="1" applyFont="1" applyFill="1" applyBorder="1" applyAlignment="1" applyProtection="1">
      <alignment horizontal="center" vertical="center"/>
    </xf>
    <xf numFmtId="0" fontId="63" fillId="6" borderId="7" xfId="0" applyNumberFormat="1" applyFont="1" applyFill="1" applyBorder="1" applyAlignment="1" applyProtection="1">
      <alignment horizontal="center" vertical="center"/>
    </xf>
    <xf numFmtId="0" fontId="75" fillId="0" borderId="0" xfId="0" applyNumberFormat="1" applyFont="1" applyFill="1" applyBorder="1" applyAlignment="1" applyProtection="1">
      <alignment horizontal="center" vertical="center"/>
    </xf>
    <xf numFmtId="0" fontId="75" fillId="6" borderId="7" xfId="0" applyNumberFormat="1" applyFont="1" applyFill="1" applyBorder="1" applyAlignment="1" applyProtection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37" fillId="0" borderId="0" xfId="23" applyNumberFormat="1" applyFont="1" applyFill="1" applyBorder="1" applyAlignment="1" applyProtection="1">
      <alignment horizontal="center" vertical="center" wrapText="1"/>
    </xf>
    <xf numFmtId="0" fontId="25" fillId="4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58" fillId="0" borderId="0" xfId="24" applyNumberFormat="1" applyFont="1" applyAlignment="1">
      <alignment horizontal="center" vertical="center"/>
    </xf>
    <xf numFmtId="0" fontId="58" fillId="0" borderId="0" xfId="0" applyNumberFormat="1" applyFont="1" applyAlignment="1">
      <alignment horizontal="center" vertical="center"/>
    </xf>
    <xf numFmtId="0" fontId="58" fillId="0" borderId="5" xfId="24" applyNumberFormat="1" applyFont="1" applyBorder="1" applyAlignment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3" fontId="56" fillId="7" borderId="0" xfId="0" applyNumberFormat="1" applyFont="1" applyFill="1" applyBorder="1" applyAlignment="1" applyProtection="1">
      <alignment horizontal="center" vertical="center"/>
    </xf>
    <xf numFmtId="0" fontId="77" fillId="0" borderId="0" xfId="0" applyNumberFormat="1" applyFont="1" applyFill="1" applyBorder="1" applyAlignment="1" applyProtection="1">
      <alignment horizontal="center"/>
    </xf>
    <xf numFmtId="0" fontId="51" fillId="0" borderId="0" xfId="0" applyNumberFormat="1" applyFont="1" applyFill="1" applyBorder="1" applyAlignment="1" applyProtection="1">
      <alignment horizontal="center"/>
    </xf>
    <xf numFmtId="0" fontId="54" fillId="6" borderId="0" xfId="0" applyNumberFormat="1" applyFont="1" applyFill="1" applyBorder="1" applyAlignment="1" applyProtection="1">
      <alignment horizontal="center" textRotation="90" wrapText="1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/>
    <xf numFmtId="0" fontId="66" fillId="0" borderId="0" xfId="0" applyNumberFormat="1" applyFont="1" applyFill="1" applyBorder="1" applyAlignment="1" applyProtection="1">
      <alignment horizontal="left"/>
    </xf>
    <xf numFmtId="0" fontId="83" fillId="0" borderId="0" xfId="0" applyNumberFormat="1" applyFont="1" applyFill="1" applyBorder="1" applyAlignment="1" applyProtection="1">
      <alignment horizontal="left"/>
    </xf>
    <xf numFmtId="0" fontId="84" fillId="0" borderId="0" xfId="0" applyNumberFormat="1" applyFont="1" applyFill="1" applyBorder="1" applyAlignment="1" applyProtection="1">
      <alignment horizontal="center" vertical="center" wrapText="1"/>
    </xf>
    <xf numFmtId="0" fontId="51" fillId="3" borderId="0" xfId="0" applyNumberFormat="1" applyFont="1" applyFill="1" applyBorder="1" applyAlignment="1" applyProtection="1"/>
    <xf numFmtId="0" fontId="57" fillId="3" borderId="0" xfId="0" applyFont="1" applyFill="1" applyBorder="1" applyAlignment="1">
      <alignment horizontal="center" vertical="center" wrapText="1"/>
    </xf>
    <xf numFmtId="10" fontId="61" fillId="3" borderId="0" xfId="24" applyNumberFormat="1" applyFont="1" applyFill="1" applyAlignment="1">
      <alignment horizontal="center" vertical="center"/>
    </xf>
    <xf numFmtId="0" fontId="51" fillId="3" borderId="0" xfId="0" applyNumberFormat="1" applyFont="1" applyFill="1" applyBorder="1" applyAlignment="1" applyProtection="1">
      <alignment horizontal="center" vertical="center"/>
    </xf>
    <xf numFmtId="10" fontId="58" fillId="3" borderId="0" xfId="24" applyNumberFormat="1" applyFont="1" applyFill="1" applyAlignment="1">
      <alignment horizontal="center" vertical="center"/>
    </xf>
    <xf numFmtId="0" fontId="58" fillId="3" borderId="0" xfId="24" applyNumberFormat="1" applyFont="1" applyFill="1" applyAlignment="1">
      <alignment horizontal="center" vertical="center"/>
    </xf>
    <xf numFmtId="2" fontId="58" fillId="3" borderId="0" xfId="24" applyNumberFormat="1" applyFont="1" applyFill="1" applyAlignment="1">
      <alignment horizontal="center" vertical="center"/>
    </xf>
    <xf numFmtId="0" fontId="58" fillId="3" borderId="0" xfId="0" applyNumberFormat="1" applyFont="1" applyFill="1" applyAlignment="1">
      <alignment horizontal="center" vertical="center"/>
    </xf>
    <xf numFmtId="0" fontId="68" fillId="0" borderId="0" xfId="0" applyNumberFormat="1" applyFont="1" applyFill="1" applyBorder="1" applyAlignment="1" applyProtection="1">
      <alignment horizontal="left" vertical="center"/>
    </xf>
    <xf numFmtId="0" fontId="63" fillId="0" borderId="0" xfId="0" applyNumberFormat="1" applyFont="1" applyFill="1" applyBorder="1" applyAlignment="1" applyProtection="1">
      <alignment horizontal="left"/>
    </xf>
    <xf numFmtId="0" fontId="51" fillId="0" borderId="0" xfId="0" applyFont="1" applyFill="1" applyAlignment="1">
      <alignment horizontal="center" vertical="center"/>
    </xf>
    <xf numFmtId="0" fontId="71" fillId="7" borderId="14" xfId="0" applyFont="1" applyFill="1" applyBorder="1" applyAlignment="1">
      <alignment horizontal="left"/>
    </xf>
    <xf numFmtId="0" fontId="68" fillId="0" borderId="0" xfId="0" applyNumberFormat="1" applyFont="1" applyFill="1" applyBorder="1" applyAlignment="1" applyProtection="1"/>
    <xf numFmtId="0" fontId="66" fillId="0" borderId="14" xfId="0" applyNumberFormat="1" applyFont="1" applyFill="1" applyBorder="1" applyAlignment="1" applyProtection="1">
      <alignment horizontal="center" vertical="center" wrapText="1"/>
    </xf>
    <xf numFmtId="0" fontId="68" fillId="0" borderId="0" xfId="0" applyNumberFormat="1" applyFont="1" applyFill="1" applyBorder="1" applyAlignment="1" applyProtection="1">
      <alignment horizontal="left"/>
    </xf>
    <xf numFmtId="0" fontId="68" fillId="0" borderId="0" xfId="0" applyNumberFormat="1" applyFont="1" applyFill="1" applyBorder="1" applyAlignment="1" applyProtection="1">
      <alignment horizontal="left"/>
    </xf>
    <xf numFmtId="0" fontId="69" fillId="0" borderId="3" xfId="0" applyNumberFormat="1" applyFont="1" applyFill="1" applyBorder="1" applyAlignment="1" applyProtection="1"/>
    <xf numFmtId="0" fontId="68" fillId="0" borderId="14" xfId="0" applyNumberFormat="1" applyFont="1" applyFill="1" applyBorder="1" applyAlignment="1" applyProtection="1">
      <alignment horizontal="center" vertical="center" wrapText="1"/>
    </xf>
    <xf numFmtId="0" fontId="71" fillId="7" borderId="0" xfId="0" applyFont="1" applyFill="1" applyBorder="1" applyAlignment="1">
      <alignment horizontal="left" vertical="center"/>
    </xf>
    <xf numFmtId="0" fontId="86" fillId="4" borderId="0" xfId="27" applyNumberFormat="1" applyFont="1" applyFill="1" applyBorder="1" applyAlignment="1" applyProtection="1">
      <alignment horizontal="center" vertical="center"/>
    </xf>
    <xf numFmtId="0" fontId="68" fillId="0" borderId="0" xfId="0" applyNumberFormat="1" applyFont="1" applyFill="1" applyBorder="1" applyAlignment="1" applyProtection="1">
      <alignment horizontal="left" vertical="center"/>
    </xf>
    <xf numFmtId="0" fontId="70" fillId="6" borderId="16" xfId="0" applyNumberFormat="1" applyFont="1" applyFill="1" applyBorder="1" applyAlignment="1" applyProtection="1">
      <alignment horizontal="left" vertical="center"/>
    </xf>
    <xf numFmtId="0" fontId="63" fillId="0" borderId="0" xfId="0" applyNumberFormat="1" applyFont="1" applyFill="1" applyBorder="1" applyAlignment="1" applyProtection="1">
      <alignment horizontal="left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68" fillId="0" borderId="14" xfId="0" applyNumberFormat="1" applyFont="1" applyFill="1" applyBorder="1" applyAlignment="1" applyProtection="1">
      <alignment horizontal="left" vertical="center" wrapText="1"/>
    </xf>
    <xf numFmtId="0" fontId="71" fillId="0" borderId="16" xfId="0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center"/>
    </xf>
    <xf numFmtId="0" fontId="68" fillId="0" borderId="0" xfId="0" applyNumberFormat="1" applyFont="1" applyFill="1" applyBorder="1" applyAlignment="1" applyProtection="1">
      <alignment horizontal="left" vertical="top"/>
    </xf>
    <xf numFmtId="0" fontId="87" fillId="7" borderId="14" xfId="0" applyFont="1" applyFill="1" applyBorder="1" applyAlignment="1">
      <alignment horizontal="center"/>
    </xf>
    <xf numFmtId="0" fontId="63" fillId="0" borderId="0" xfId="0" applyNumberFormat="1" applyFont="1" applyFill="1" applyBorder="1" applyAlignment="1" applyProtection="1">
      <alignment horizontal="left" vertical="center"/>
    </xf>
    <xf numFmtId="0" fontId="71" fillId="0" borderId="19" xfId="0" applyFont="1" applyFill="1" applyBorder="1" applyAlignment="1">
      <alignment horizontal="left"/>
    </xf>
    <xf numFmtId="0" fontId="89" fillId="0" borderId="0" xfId="0" applyNumberFormat="1" applyFont="1" applyFill="1" applyBorder="1" applyAlignment="1" applyProtection="1"/>
    <xf numFmtId="0" fontId="64" fillId="6" borderId="16" xfId="0" applyNumberFormat="1" applyFont="1" applyFill="1" applyBorder="1" applyAlignment="1" applyProtection="1">
      <alignment horizontal="center" vertical="center"/>
    </xf>
    <xf numFmtId="0" fontId="71" fillId="0" borderId="0" xfId="0" applyFont="1" applyFill="1" applyBorder="1" applyAlignment="1">
      <alignment horizontal="left" vertical="center"/>
    </xf>
    <xf numFmtId="0" fontId="71" fillId="7" borderId="0" xfId="0" applyFont="1" applyFill="1" applyBorder="1" applyAlignment="1">
      <alignment horizontal="center" vertical="center"/>
    </xf>
    <xf numFmtId="0" fontId="68" fillId="0" borderId="17" xfId="0" applyNumberFormat="1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>
      <alignment horizontal="left" vertical="center"/>
    </xf>
    <xf numFmtId="0" fontId="71" fillId="0" borderId="19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0" borderId="17" xfId="0" applyNumberFormat="1" applyFont="1" applyFill="1" applyBorder="1" applyAlignment="1" applyProtection="1">
      <alignment horizontal="center" vertical="center"/>
    </xf>
    <xf numFmtId="0" fontId="71" fillId="0" borderId="20" xfId="0" applyNumberFormat="1" applyFont="1" applyFill="1" applyBorder="1" applyAlignment="1" applyProtection="1">
      <alignment horizontal="center" vertical="center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83" fillId="7" borderId="0" xfId="23" applyFont="1" applyFill="1" applyBorder="1" applyAlignment="1">
      <alignment horizontal="center" vertical="center"/>
    </xf>
    <xf numFmtId="0" fontId="83" fillId="7" borderId="17" xfId="0" applyNumberFormat="1" applyFont="1" applyFill="1" applyBorder="1" applyAlignment="1" applyProtection="1">
      <alignment horizontal="center" vertical="center"/>
    </xf>
    <xf numFmtId="0" fontId="71" fillId="0" borderId="43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66" fillId="0" borderId="14" xfId="0" applyNumberFormat="1" applyFont="1" applyFill="1" applyBorder="1" applyAlignment="1" applyProtection="1">
      <alignment horizontal="center" vertical="center"/>
    </xf>
    <xf numFmtId="0" fontId="66" fillId="0" borderId="14" xfId="0" applyNumberFormat="1" applyFont="1" applyFill="1" applyBorder="1" applyAlignment="1" applyProtection="1">
      <alignment horizontal="center" vertical="top" wrapText="1"/>
    </xf>
    <xf numFmtId="0" fontId="63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vertical="top"/>
    </xf>
    <xf numFmtId="0" fontId="65" fillId="0" borderId="0" xfId="0" applyFont="1" applyFill="1" applyBorder="1" applyAlignment="1">
      <alignment horizontal="left" vertical="top" wrapText="1"/>
    </xf>
    <xf numFmtId="0" fontId="71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left" vertical="top" wrapText="1"/>
    </xf>
    <xf numFmtId="0" fontId="71" fillId="0" borderId="0" xfId="0" applyFont="1" applyFill="1" applyBorder="1" applyAlignment="1">
      <alignment horizontal="left" vertical="top"/>
    </xf>
    <xf numFmtId="0" fontId="63" fillId="0" borderId="14" xfId="0" applyNumberFormat="1" applyFont="1" applyFill="1" applyBorder="1" applyAlignment="1" applyProtection="1">
      <alignment horizontal="center" vertical="center" wrapText="1"/>
    </xf>
    <xf numFmtId="0" fontId="87" fillId="7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83" fillId="0" borderId="0" xfId="0" applyFont="1" applyFill="1" applyBorder="1" applyAlignment="1">
      <alignment horizontal="left" vertical="center"/>
    </xf>
    <xf numFmtId="0" fontId="71" fillId="7" borderId="0" xfId="0" applyNumberFormat="1" applyFont="1" applyFill="1" applyBorder="1" applyAlignment="1" applyProtection="1">
      <alignment horizontal="left" vertical="center"/>
    </xf>
    <xf numFmtId="0" fontId="68" fillId="0" borderId="0" xfId="0" applyFont="1" applyFill="1" applyBorder="1" applyAlignment="1">
      <alignment horizontal="center"/>
    </xf>
    <xf numFmtId="0" fontId="68" fillId="0" borderId="12" xfId="0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left" vertical="center"/>
    </xf>
    <xf numFmtId="0" fontId="71" fillId="7" borderId="0" xfId="0" applyFont="1" applyFill="1" applyBorder="1" applyAlignment="1">
      <alignment horizontal="center"/>
    </xf>
    <xf numFmtId="0" fontId="71" fillId="7" borderId="14" xfId="0" applyFont="1" applyFill="1" applyBorder="1" applyAlignment="1">
      <alignment horizontal="center"/>
    </xf>
    <xf numFmtId="0" fontId="71" fillId="0" borderId="19" xfId="0" applyFont="1" applyFill="1" applyBorder="1" applyAlignment="1">
      <alignment horizontal="center"/>
    </xf>
    <xf numFmtId="0" fontId="71" fillId="7" borderId="14" xfId="0" applyFont="1" applyFill="1" applyBorder="1" applyAlignment="1">
      <alignment horizontal="left" vertical="center"/>
    </xf>
    <xf numFmtId="0" fontId="71" fillId="7" borderId="19" xfId="0" applyNumberFormat="1" applyFont="1" applyFill="1" applyBorder="1" applyAlignment="1" applyProtection="1">
      <alignment horizontal="left" vertical="center"/>
    </xf>
    <xf numFmtId="0" fontId="65" fillId="7" borderId="0" xfId="0" applyFont="1" applyFill="1" applyBorder="1" applyAlignment="1">
      <alignment horizontal="left" vertical="center"/>
    </xf>
    <xf numFmtId="0" fontId="23" fillId="7" borderId="0" xfId="0" applyFont="1" applyFill="1" applyBorder="1" applyAlignment="1">
      <alignment horizontal="left" vertical="center"/>
    </xf>
    <xf numFmtId="0" fontId="65" fillId="0" borderId="19" xfId="0" applyFont="1" applyFill="1" applyBorder="1" applyAlignment="1">
      <alignment horizontal="left" vertical="center"/>
    </xf>
    <xf numFmtId="0" fontId="71" fillId="0" borderId="19" xfId="0" applyFont="1" applyFill="1" applyBorder="1" applyAlignment="1">
      <alignment horizontal="left" vertical="center"/>
    </xf>
    <xf numFmtId="0" fontId="87" fillId="0" borderId="19" xfId="0" applyFont="1" applyFill="1" applyBorder="1" applyAlignment="1">
      <alignment horizontal="center"/>
    </xf>
    <xf numFmtId="0" fontId="71" fillId="0" borderId="19" xfId="0" applyNumberFormat="1" applyFont="1" applyFill="1" applyBorder="1" applyAlignment="1" applyProtection="1">
      <alignment horizontal="center" vertical="center" wrapText="1"/>
    </xf>
    <xf numFmtId="0" fontId="83" fillId="7" borderId="0" xfId="23" applyFont="1" applyFill="1" applyBorder="1" applyAlignment="1">
      <alignment horizontal="left"/>
    </xf>
    <xf numFmtId="0" fontId="83" fillId="0" borderId="0" xfId="23" applyFont="1" applyFill="1" applyBorder="1" applyAlignment="1">
      <alignment horizontal="left"/>
    </xf>
    <xf numFmtId="0" fontId="23" fillId="0" borderId="0" xfId="23" applyFont="1" applyFill="1" applyBorder="1" applyAlignment="1">
      <alignment horizontal="left"/>
    </xf>
    <xf numFmtId="0" fontId="23" fillId="0" borderId="0" xfId="23" applyFont="1" applyFill="1" applyBorder="1" applyAlignment="1">
      <alignment horizontal="center" wrapText="1"/>
    </xf>
    <xf numFmtId="0" fontId="68" fillId="0" borderId="12" xfId="0" applyNumberFormat="1" applyFont="1" applyFill="1" applyBorder="1" applyAlignment="1" applyProtection="1">
      <alignment horizont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left" vertical="top" wrapText="1"/>
    </xf>
    <xf numFmtId="0" fontId="83" fillId="7" borderId="0" xfId="0" applyFont="1" applyFill="1" applyBorder="1" applyAlignment="1">
      <alignment horizontal="left" vertical="top" wrapText="1"/>
    </xf>
    <xf numFmtId="0" fontId="65" fillId="7" borderId="0" xfId="0" applyFont="1" applyFill="1" applyBorder="1" applyAlignment="1">
      <alignment horizontal="left" vertical="top"/>
    </xf>
    <xf numFmtId="0" fontId="65" fillId="0" borderId="0" xfId="0" applyFont="1" applyFill="1" applyBorder="1" applyAlignment="1">
      <alignment horizontal="left" vertical="top"/>
    </xf>
    <xf numFmtId="0" fontId="65" fillId="0" borderId="19" xfId="0" applyFont="1" applyFill="1" applyBorder="1" applyAlignment="1">
      <alignment horizontal="left" vertical="top" wrapText="1"/>
    </xf>
    <xf numFmtId="0" fontId="65" fillId="7" borderId="14" xfId="0" applyFont="1" applyFill="1" applyBorder="1" applyAlignment="1">
      <alignment horizontal="left" vertical="top" wrapText="1"/>
    </xf>
    <xf numFmtId="0" fontId="23" fillId="7" borderId="14" xfId="0" applyFont="1" applyFill="1" applyBorder="1" applyAlignment="1">
      <alignment horizontal="center"/>
    </xf>
    <xf numFmtId="0" fontId="83" fillId="7" borderId="0" xfId="0" applyFont="1" applyFill="1" applyBorder="1" applyAlignment="1">
      <alignment horizontal="left" wrapText="1"/>
    </xf>
    <xf numFmtId="0" fontId="8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67" fillId="2" borderId="0" xfId="33" applyFont="1" applyFill="1" applyBorder="1" applyAlignment="1">
      <alignment horizontal="left" vertical="center"/>
    </xf>
    <xf numFmtId="0" fontId="65" fillId="0" borderId="19" xfId="0" applyFont="1" applyFill="1" applyBorder="1" applyAlignment="1">
      <alignment horizontal="left"/>
    </xf>
    <xf numFmtId="0" fontId="65" fillId="7" borderId="14" xfId="0" applyFont="1" applyFill="1" applyBorder="1" applyAlignment="1">
      <alignment horizontal="left"/>
    </xf>
    <xf numFmtId="0" fontId="71" fillId="3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left" vertical="center"/>
    </xf>
    <xf numFmtId="0" fontId="68" fillId="0" borderId="19" xfId="0" applyFont="1" applyFill="1" applyBorder="1" applyAlignment="1">
      <alignment horizont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 vertical="center"/>
    </xf>
    <xf numFmtId="0" fontId="71" fillId="7" borderId="16" xfId="0" applyFont="1" applyFill="1" applyBorder="1" applyAlignment="1">
      <alignment horizontal="left" vertical="center"/>
    </xf>
    <xf numFmtId="0" fontId="71" fillId="7" borderId="15" xfId="0" applyNumberFormat="1" applyFont="1" applyFill="1" applyBorder="1" applyAlignment="1" applyProtection="1">
      <alignment horizontal="center" vertical="center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left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92" fillId="0" borderId="0" xfId="0" applyNumberFormat="1" applyFont="1" applyFill="1" applyBorder="1" applyAlignment="1" applyProtection="1"/>
    <xf numFmtId="0" fontId="23" fillId="7" borderId="0" xfId="0" applyNumberFormat="1" applyFont="1" applyFill="1" applyBorder="1" applyAlignment="1" applyProtection="1">
      <alignment horizontal="center" vertical="center"/>
    </xf>
    <xf numFmtId="0" fontId="65" fillId="3" borderId="0" xfId="0" applyFont="1" applyFill="1" applyBorder="1" applyAlignment="1">
      <alignment horizontal="left"/>
    </xf>
    <xf numFmtId="0" fontId="65" fillId="7" borderId="19" xfId="0" applyNumberFormat="1" applyFont="1" applyFill="1" applyBorder="1" applyAlignment="1" applyProtection="1">
      <alignment horizontal="left"/>
    </xf>
    <xf numFmtId="0" fontId="68" fillId="0" borderId="19" xfId="0" applyFont="1" applyFill="1" applyBorder="1" applyAlignment="1">
      <alignment horizontal="center" vertical="center"/>
    </xf>
    <xf numFmtId="0" fontId="71" fillId="7" borderId="14" xfId="23" applyNumberFormat="1" applyFont="1" applyFill="1" applyBorder="1" applyAlignment="1" applyProtection="1">
      <alignment horizontal="center" vertical="center"/>
    </xf>
    <xf numFmtId="0" fontId="71" fillId="7" borderId="0" xfId="23" applyNumberFormat="1" applyFont="1" applyFill="1" applyBorder="1" applyAlignment="1" applyProtection="1">
      <alignment horizontal="center" vertical="center"/>
    </xf>
    <xf numFmtId="0" fontId="71" fillId="7" borderId="19" xfId="23" applyNumberFormat="1" applyFont="1" applyFill="1" applyBorder="1" applyAlignment="1" applyProtection="1">
      <alignment horizontal="center" vertical="center"/>
    </xf>
    <xf numFmtId="0" fontId="71" fillId="7" borderId="20" xfId="0" applyNumberFormat="1" applyFont="1" applyFill="1" applyBorder="1" applyAlignment="1" applyProtection="1">
      <alignment horizontal="center" vertical="center"/>
    </xf>
    <xf numFmtId="0" fontId="71" fillId="3" borderId="0" xfId="23" applyNumberFormat="1" applyFont="1" applyFill="1" applyBorder="1" applyAlignment="1" applyProtection="1">
      <alignment horizontal="center" vertical="center"/>
    </xf>
    <xf numFmtId="0" fontId="71" fillId="3" borderId="17" xfId="0" applyNumberFormat="1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93" fillId="2" borderId="0" xfId="33" applyFont="1" applyFill="1" applyBorder="1" applyAlignment="1">
      <alignment horizontal="left" vertical="center"/>
    </xf>
    <xf numFmtId="0" fontId="63" fillId="7" borderId="0" xfId="0" applyFont="1" applyFill="1" applyBorder="1" applyAlignment="1">
      <alignment horizontal="center"/>
    </xf>
    <xf numFmtId="0" fontId="77" fillId="0" borderId="0" xfId="0" applyNumberFormat="1" applyFont="1" applyFill="1" applyBorder="1" applyAlignment="1" applyProtection="1"/>
    <xf numFmtId="0" fontId="68" fillId="7" borderId="37" xfId="23" applyNumberFormat="1" applyFont="1" applyFill="1" applyBorder="1" applyAlignment="1" applyProtection="1">
      <alignment horizontal="center" vertical="center"/>
    </xf>
    <xf numFmtId="0" fontId="71" fillId="3" borderId="16" xfId="0" applyFont="1" applyFill="1" applyBorder="1" applyAlignment="1">
      <alignment horizontal="left" vertical="center"/>
    </xf>
    <xf numFmtId="0" fontId="71" fillId="7" borderId="19" xfId="0" applyFont="1" applyFill="1" applyBorder="1" applyAlignment="1">
      <alignment horizontal="center" vertical="center"/>
    </xf>
    <xf numFmtId="0" fontId="92" fillId="0" borderId="0" xfId="0" applyNumberFormat="1" applyFont="1" applyFill="1" applyBorder="1" applyAlignment="1" applyProtection="1">
      <alignment horizontal="center"/>
    </xf>
    <xf numFmtId="0" fontId="63" fillId="7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left" vertical="top" wrapText="1"/>
    </xf>
    <xf numFmtId="0" fontId="71" fillId="7" borderId="19" xfId="0" applyFont="1" applyFill="1" applyBorder="1" applyAlignment="1">
      <alignment horizontal="left" vertical="top" wrapText="1"/>
    </xf>
    <xf numFmtId="0" fontId="43" fillId="7" borderId="0" xfId="23" applyFont="1" applyFill="1" applyBorder="1" applyAlignment="1">
      <alignment horizontal="center" vertical="center" wrapText="1"/>
    </xf>
    <xf numFmtId="0" fontId="66" fillId="0" borderId="0" xfId="0" applyNumberFormat="1" applyFont="1" applyFill="1" applyBorder="1" applyAlignment="1" applyProtection="1">
      <alignment horizontal="center" vertical="center"/>
    </xf>
    <xf numFmtId="0" fontId="95" fillId="0" borderId="0" xfId="0" applyNumberFormat="1" applyFont="1" applyFill="1" applyBorder="1" applyAlignment="1" applyProtection="1">
      <alignment horizontal="center" vertical="center"/>
    </xf>
    <xf numFmtId="0" fontId="71" fillId="7" borderId="33" xfId="0" applyFont="1" applyFill="1" applyBorder="1" applyAlignment="1">
      <alignment horizontal="left" vertical="center"/>
    </xf>
    <xf numFmtId="0" fontId="63" fillId="0" borderId="10" xfId="0" applyNumberFormat="1" applyFont="1" applyFill="1" applyBorder="1" applyAlignment="1" applyProtection="1">
      <alignment horizontal="center" vertical="center" wrapText="1"/>
    </xf>
    <xf numFmtId="0" fontId="96" fillId="5" borderId="0" xfId="0" applyNumberFormat="1" applyFont="1" applyFill="1" applyBorder="1" applyAlignment="1" applyProtection="1">
      <alignment horizontal="center" vertical="center" wrapText="1"/>
    </xf>
    <xf numFmtId="0" fontId="96" fillId="0" borderId="0" xfId="0" applyNumberFormat="1" applyFont="1" applyFill="1" applyBorder="1" applyAlignment="1" applyProtection="1">
      <alignment vertical="center" wrapText="1"/>
    </xf>
    <xf numFmtId="0" fontId="93" fillId="0" borderId="0" xfId="0" applyNumberFormat="1" applyFont="1" applyFill="1" applyBorder="1" applyAlignment="1" applyProtection="1">
      <alignment horizontal="center" vertical="center"/>
    </xf>
    <xf numFmtId="0" fontId="93" fillId="0" borderId="0" xfId="0" applyNumberFormat="1" applyFont="1" applyFill="1" applyBorder="1" applyAlignment="1" applyProtection="1"/>
    <xf numFmtId="0" fontId="63" fillId="3" borderId="0" xfId="0" applyFont="1" applyFill="1" applyBorder="1" applyAlignment="1">
      <alignment horizontal="center"/>
    </xf>
    <xf numFmtId="0" fontId="72" fillId="0" borderId="0" xfId="0" applyNumberFormat="1" applyFont="1" applyFill="1" applyBorder="1" applyAlignment="1" applyProtection="1">
      <alignment horizontal="center"/>
    </xf>
    <xf numFmtId="0" fontId="68" fillId="3" borderId="0" xfId="0" applyFont="1" applyFill="1" applyBorder="1" applyAlignment="1">
      <alignment horizontal="center"/>
    </xf>
    <xf numFmtId="0" fontId="98" fillId="0" borderId="0" xfId="0" applyFont="1" applyFill="1" applyBorder="1" applyAlignment="1">
      <alignment horizontal="center" vertical="center"/>
    </xf>
    <xf numFmtId="0" fontId="98" fillId="7" borderId="0" xfId="0" applyFont="1" applyFill="1" applyBorder="1" applyAlignment="1">
      <alignment horizontal="center" vertical="center"/>
    </xf>
    <xf numFmtId="0" fontId="68" fillId="7" borderId="25" xfId="0" applyFont="1" applyFill="1" applyBorder="1" applyAlignment="1">
      <alignment horizontal="center"/>
    </xf>
    <xf numFmtId="0" fontId="68" fillId="0" borderId="32" xfId="0" applyFont="1" applyFill="1" applyBorder="1" applyAlignment="1">
      <alignment horizontal="center"/>
    </xf>
    <xf numFmtId="0" fontId="68" fillId="0" borderId="25" xfId="0" applyFont="1" applyFill="1" applyBorder="1" applyAlignment="1">
      <alignment horizontal="center"/>
    </xf>
    <xf numFmtId="0" fontId="68" fillId="7" borderId="36" xfId="0" applyFont="1" applyFill="1" applyBorder="1" applyAlignment="1">
      <alignment horizontal="center"/>
    </xf>
    <xf numFmtId="0" fontId="65" fillId="7" borderId="0" xfId="0" applyNumberFormat="1" applyFont="1" applyFill="1" applyBorder="1" applyAlignment="1" applyProtection="1">
      <alignment horizontal="left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5" fillId="6" borderId="7" xfId="0" applyNumberFormat="1" applyFont="1" applyFill="1" applyBorder="1" applyAlignment="1" applyProtection="1">
      <alignment horizontal="center" vertical="center"/>
    </xf>
    <xf numFmtId="0" fontId="103" fillId="7" borderId="14" xfId="0" applyFont="1" applyFill="1" applyBorder="1" applyAlignment="1">
      <alignment horizontal="center"/>
    </xf>
    <xf numFmtId="0" fontId="103" fillId="7" borderId="0" xfId="0" applyFont="1" applyFill="1" applyBorder="1" applyAlignment="1">
      <alignment horizontal="center"/>
    </xf>
    <xf numFmtId="0" fontId="103" fillId="0" borderId="0" xfId="0" applyFont="1" applyFill="1" applyBorder="1" applyAlignment="1">
      <alignment horizontal="center"/>
    </xf>
    <xf numFmtId="0" fontId="66" fillId="7" borderId="0" xfId="0" applyFont="1" applyFill="1" applyBorder="1" applyAlignment="1">
      <alignment horizontal="center"/>
    </xf>
    <xf numFmtId="0" fontId="66" fillId="3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/>
    </xf>
    <xf numFmtId="0" fontId="66" fillId="0" borderId="19" xfId="0" applyFont="1" applyFill="1" applyBorder="1" applyAlignment="1">
      <alignment horizontal="center"/>
    </xf>
    <xf numFmtId="0" fontId="23" fillId="0" borderId="19" xfId="40" applyFont="1" applyFill="1" applyBorder="1" applyAlignment="1">
      <alignment horizontal="center"/>
    </xf>
    <xf numFmtId="0" fontId="23" fillId="0" borderId="0" xfId="40" applyFont="1" applyFill="1" applyBorder="1" applyAlignment="1">
      <alignment horizontal="center"/>
    </xf>
    <xf numFmtId="0" fontId="23" fillId="7" borderId="0" xfId="40" applyFont="1" applyFill="1" applyBorder="1" applyAlignment="1">
      <alignment horizontal="center"/>
    </xf>
    <xf numFmtId="0" fontId="23" fillId="7" borderId="14" xfId="40" applyFont="1" applyFill="1" applyBorder="1" applyAlignment="1">
      <alignment horizont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104" fillId="7" borderId="14" xfId="0" applyFont="1" applyFill="1" applyBorder="1" applyAlignment="1">
      <alignment horizontal="center"/>
    </xf>
    <xf numFmtId="0" fontId="104" fillId="7" borderId="0" xfId="0" applyFont="1" applyFill="1" applyBorder="1" applyAlignment="1">
      <alignment horizontal="center"/>
    </xf>
    <xf numFmtId="0" fontId="104" fillId="0" borderId="0" xfId="0" applyFont="1" applyFill="1" applyBorder="1" applyAlignment="1">
      <alignment horizontal="center"/>
    </xf>
    <xf numFmtId="0" fontId="104" fillId="0" borderId="19" xfId="0" applyFont="1" applyFill="1" applyBorder="1" applyAlignment="1">
      <alignment horizontal="center"/>
    </xf>
    <xf numFmtId="0" fontId="104" fillId="0" borderId="0" xfId="0" applyFont="1" applyFill="1" applyBorder="1" applyAlignment="1">
      <alignment horizontal="center" vertical="center"/>
    </xf>
    <xf numFmtId="0" fontId="105" fillId="0" borderId="5" xfId="0" applyNumberFormat="1" applyFont="1" applyFill="1" applyBorder="1" applyAlignment="1" applyProtection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106" fillId="0" borderId="5" xfId="24" applyNumberFormat="1" applyFont="1" applyBorder="1" applyAlignment="1">
      <alignment horizontal="center" vertical="center"/>
    </xf>
    <xf numFmtId="0" fontId="23" fillId="0" borderId="5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 vertical="center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94" fillId="7" borderId="0" xfId="27" applyNumberFormat="1" applyFont="1" applyFill="1" applyBorder="1" applyAlignment="1" applyProtection="1">
      <alignment horizontal="center" vertical="center"/>
    </xf>
    <xf numFmtId="0" fontId="94" fillId="0" borderId="0" xfId="27" applyNumberFormat="1" applyFont="1" applyFill="1" applyBorder="1" applyAlignment="1" applyProtection="1">
      <alignment horizontal="center" vertical="center"/>
    </xf>
    <xf numFmtId="0" fontId="88" fillId="7" borderId="0" xfId="27" applyNumberFormat="1" applyFont="1" applyFill="1" applyBorder="1" applyAlignment="1" applyProtection="1">
      <alignment horizontal="center" vertical="center"/>
    </xf>
    <xf numFmtId="0" fontId="88" fillId="7" borderId="14" xfId="23" applyNumberFormat="1" applyFont="1" applyFill="1" applyBorder="1" applyAlignment="1" applyProtection="1">
      <alignment horizontal="center" vertical="center"/>
    </xf>
    <xf numFmtId="0" fontId="88" fillId="7" borderId="0" xfId="23" applyNumberFormat="1" applyFont="1" applyFill="1" applyBorder="1" applyAlignment="1" applyProtection="1">
      <alignment horizontal="center" vertical="center"/>
    </xf>
    <xf numFmtId="0" fontId="88" fillId="3" borderId="0" xfId="23" applyNumberFormat="1" applyFont="1" applyFill="1" applyBorder="1" applyAlignment="1" applyProtection="1">
      <alignment horizontal="center" vertical="center"/>
    </xf>
    <xf numFmtId="0" fontId="88" fillId="7" borderId="19" xfId="23" applyNumberFormat="1" applyFont="1" applyFill="1" applyBorder="1" applyAlignment="1" applyProtection="1">
      <alignment horizontal="center" vertical="center"/>
    </xf>
    <xf numFmtId="0" fontId="83" fillId="7" borderId="0" xfId="0" applyFont="1" applyFill="1" applyBorder="1" applyAlignment="1">
      <alignment horizontal="center"/>
    </xf>
    <xf numFmtId="0" fontId="83" fillId="0" borderId="0" xfId="0" applyFont="1" applyFill="1" applyBorder="1" applyAlignment="1">
      <alignment horizontal="center"/>
    </xf>
    <xf numFmtId="0" fontId="66" fillId="0" borderId="0" xfId="0" applyNumberFormat="1" applyFont="1" applyFill="1" applyBorder="1" applyAlignment="1" applyProtection="1">
      <alignment horizontal="center"/>
    </xf>
    <xf numFmtId="0" fontId="95" fillId="0" borderId="0" xfId="0" applyNumberFormat="1" applyFont="1" applyFill="1" applyBorder="1" applyAlignment="1" applyProtection="1"/>
    <xf numFmtId="0" fontId="71" fillId="0" borderId="0" xfId="23" applyNumberFormat="1" applyFont="1" applyFill="1" applyBorder="1" applyAlignment="1" applyProtection="1">
      <alignment horizontal="center" vertical="center"/>
    </xf>
    <xf numFmtId="0" fontId="71" fillId="7" borderId="19" xfId="0" applyFont="1" applyFill="1" applyBorder="1" applyAlignment="1">
      <alignment horizontal="left"/>
    </xf>
    <xf numFmtId="0" fontId="0" fillId="3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23" fillId="0" borderId="0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left" vertical="top" wrapText="1"/>
    </xf>
    <xf numFmtId="0" fontId="85" fillId="7" borderId="14" xfId="40" applyNumberFormat="1" applyFont="1" applyFill="1" applyBorder="1" applyAlignment="1" applyProtection="1">
      <alignment horizontal="center" vertical="center"/>
    </xf>
    <xf numFmtId="0" fontId="85" fillId="7" borderId="0" xfId="40" applyNumberFormat="1" applyFont="1" applyFill="1" applyBorder="1" applyAlignment="1" applyProtection="1">
      <alignment horizontal="center" vertical="center"/>
    </xf>
    <xf numFmtId="0" fontId="85" fillId="0" borderId="0" xfId="40" applyNumberFormat="1" applyFont="1" applyFill="1" applyBorder="1" applyAlignment="1" applyProtection="1">
      <alignment horizontal="center" vertical="center"/>
    </xf>
    <xf numFmtId="0" fontId="85" fillId="3" borderId="0" xfId="40" applyNumberFormat="1" applyFont="1" applyFill="1" applyBorder="1" applyAlignment="1" applyProtection="1">
      <alignment horizontal="center" vertical="center"/>
    </xf>
    <xf numFmtId="0" fontId="85" fillId="7" borderId="19" xfId="40" applyNumberFormat="1" applyFont="1" applyFill="1" applyBorder="1" applyAlignment="1" applyProtection="1">
      <alignment horizontal="center" vertical="center"/>
    </xf>
    <xf numFmtId="0" fontId="85" fillId="7" borderId="14" xfId="67" applyNumberFormat="1" applyFont="1" applyFill="1" applyBorder="1" applyAlignment="1" applyProtection="1">
      <alignment horizontal="center" vertical="center"/>
    </xf>
    <xf numFmtId="0" fontId="85" fillId="7" borderId="0" xfId="67" applyNumberFormat="1" applyFont="1" applyFill="1" applyBorder="1" applyAlignment="1" applyProtection="1">
      <alignment horizontal="center" vertical="center"/>
    </xf>
    <xf numFmtId="0" fontId="85" fillId="0" borderId="0" xfId="67" applyNumberFormat="1" applyFont="1" applyFill="1" applyBorder="1" applyAlignment="1" applyProtection="1">
      <alignment horizontal="center" vertical="center"/>
    </xf>
    <xf numFmtId="0" fontId="85" fillId="3" borderId="0" xfId="67" applyNumberFormat="1" applyFont="1" applyFill="1" applyBorder="1" applyAlignment="1" applyProtection="1">
      <alignment horizontal="center" vertical="center"/>
    </xf>
    <xf numFmtId="0" fontId="85" fillId="7" borderId="19" xfId="67" applyNumberFormat="1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/>
    </xf>
    <xf numFmtId="0" fontId="108" fillId="0" borderId="0" xfId="0" applyNumberFormat="1" applyFont="1" applyFill="1" applyBorder="1" applyAlignment="1" applyProtection="1"/>
    <xf numFmtId="0" fontId="71" fillId="0" borderId="0" xfId="27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/>
    </xf>
    <xf numFmtId="0" fontId="71" fillId="7" borderId="0" xfId="27" applyNumberFormat="1" applyFont="1" applyFill="1" applyBorder="1" applyAlignment="1" applyProtection="1">
      <alignment horizontal="center" vertical="center"/>
    </xf>
    <xf numFmtId="0" fontId="71" fillId="7" borderId="0" xfId="0" applyNumberFormat="1" applyFont="1" applyFill="1" applyBorder="1" applyAlignment="1" applyProtection="1">
      <alignment horizontal="center"/>
    </xf>
    <xf numFmtId="0" fontId="71" fillId="7" borderId="19" xfId="27" applyNumberFormat="1" applyFont="1" applyFill="1" applyBorder="1" applyAlignment="1" applyProtection="1">
      <alignment horizontal="center" vertical="center"/>
    </xf>
    <xf numFmtId="0" fontId="71" fillId="7" borderId="19" xfId="0" applyNumberFormat="1" applyFont="1" applyFill="1" applyBorder="1" applyAlignment="1" applyProtection="1">
      <alignment horizontal="center"/>
    </xf>
    <xf numFmtId="0" fontId="71" fillId="0" borderId="0" xfId="0" applyNumberFormat="1" applyFont="1" applyFill="1" applyBorder="1" applyAlignment="1" applyProtection="1">
      <alignment horizontal="center" vertical="top"/>
    </xf>
    <xf numFmtId="0" fontId="98" fillId="0" borderId="14" xfId="0" applyNumberFormat="1" applyFont="1" applyFill="1" applyBorder="1" applyAlignment="1" applyProtection="1">
      <alignment horizontal="center" vertical="center"/>
    </xf>
    <xf numFmtId="0" fontId="98" fillId="0" borderId="14" xfId="0" applyNumberFormat="1" applyFont="1" applyFill="1" applyBorder="1" applyAlignment="1" applyProtection="1">
      <alignment horizontal="center" vertical="center" wrapText="1"/>
    </xf>
    <xf numFmtId="0" fontId="68" fillId="7" borderId="37" xfId="23" applyNumberFormat="1" applyFont="1" applyFill="1" applyBorder="1" applyAlignment="1" applyProtection="1">
      <alignment horizontal="center" vertical="center"/>
    </xf>
    <xf numFmtId="0" fontId="85" fillId="7" borderId="0" xfId="0" applyFont="1" applyFill="1" applyBorder="1" applyAlignment="1">
      <alignment horizontal="center"/>
    </xf>
    <xf numFmtId="0" fontId="85" fillId="3" borderId="0" xfId="0" applyFont="1" applyFill="1" applyBorder="1" applyAlignment="1">
      <alignment horizontal="center"/>
    </xf>
    <xf numFmtId="0" fontId="85" fillId="0" borderId="0" xfId="0" applyFont="1" applyFill="1" applyBorder="1" applyAlignment="1">
      <alignment horizontal="center"/>
    </xf>
    <xf numFmtId="0" fontId="85" fillId="0" borderId="19" xfId="0" applyFont="1" applyFill="1" applyBorder="1" applyAlignment="1">
      <alignment horizontal="center"/>
    </xf>
    <xf numFmtId="0" fontId="85" fillId="0" borderId="0" xfId="23" applyNumberFormat="1" applyFont="1" applyFill="1" applyBorder="1" applyAlignment="1" applyProtection="1">
      <alignment horizontal="center" vertical="center"/>
    </xf>
    <xf numFmtId="0" fontId="71" fillId="7" borderId="40" xfId="23" applyNumberFormat="1" applyFont="1" applyFill="1" applyBorder="1" applyAlignment="1" applyProtection="1">
      <alignment horizontal="center" vertical="center"/>
    </xf>
    <xf numFmtId="0" fontId="71" fillId="7" borderId="60" xfId="23" applyNumberFormat="1" applyFont="1" applyFill="1" applyBorder="1" applyAlignment="1" applyProtection="1">
      <alignment horizontal="center" vertical="center"/>
    </xf>
    <xf numFmtId="0" fontId="71" fillId="7" borderId="5" xfId="23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71" fillId="7" borderId="40" xfId="0" applyNumberFormat="1" applyFont="1" applyFill="1" applyBorder="1" applyAlignment="1" applyProtection="1">
      <alignment horizontal="center" vertical="center"/>
    </xf>
    <xf numFmtId="0" fontId="71" fillId="7" borderId="60" xfId="0" applyNumberFormat="1" applyFont="1" applyFill="1" applyBorder="1" applyAlignment="1" applyProtection="1">
      <alignment horizontal="center" vertical="center"/>
    </xf>
    <xf numFmtId="0" fontId="71" fillId="0" borderId="60" xfId="0" applyNumberFormat="1" applyFont="1" applyFill="1" applyBorder="1" applyAlignment="1" applyProtection="1">
      <alignment horizontal="center" vertical="center"/>
    </xf>
    <xf numFmtId="0" fontId="71" fillId="7" borderId="5" xfId="0" applyNumberFormat="1" applyFont="1" applyFill="1" applyBorder="1" applyAlignment="1" applyProtection="1">
      <alignment horizontal="center" vertical="center"/>
    </xf>
    <xf numFmtId="0" fontId="111" fillId="6" borderId="0" xfId="0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 applyProtection="1">
      <alignment horizontal="center" vertical="center"/>
    </xf>
    <xf numFmtId="3" fontId="79" fillId="7" borderId="0" xfId="0" applyNumberFormat="1" applyFont="1" applyFill="1" applyBorder="1" applyAlignment="1" applyProtection="1">
      <alignment horizontal="center" vertical="center"/>
    </xf>
    <xf numFmtId="0" fontId="79" fillId="0" borderId="0" xfId="0" applyNumberFormat="1" applyFont="1" applyFill="1" applyBorder="1" applyAlignment="1" applyProtection="1">
      <alignment horizontal="center" vertical="center"/>
    </xf>
    <xf numFmtId="0" fontId="79" fillId="7" borderId="0" xfId="0" applyNumberFormat="1" applyFont="1" applyFill="1" applyBorder="1" applyAlignment="1" applyProtection="1">
      <alignment horizontal="center" vertical="center"/>
    </xf>
    <xf numFmtId="0" fontId="63" fillId="0" borderId="19" xfId="0" applyFont="1" applyFill="1" applyBorder="1" applyAlignment="1">
      <alignment horizontal="center" vertical="center"/>
    </xf>
    <xf numFmtId="0" fontId="112" fillId="7" borderId="0" xfId="0" applyFont="1" applyFill="1" applyBorder="1" applyAlignment="1">
      <alignment horizontal="center"/>
    </xf>
    <xf numFmtId="0" fontId="112" fillId="0" borderId="0" xfId="0" applyFont="1" applyFill="1" applyBorder="1" applyAlignment="1">
      <alignment horizontal="center"/>
    </xf>
    <xf numFmtId="0" fontId="112" fillId="0" borderId="19" xfId="0" applyFont="1" applyFill="1" applyBorder="1" applyAlignment="1">
      <alignment horizontal="center"/>
    </xf>
    <xf numFmtId="0" fontId="58" fillId="8" borderId="5" xfId="24" applyNumberFormat="1" applyFont="1" applyFill="1" applyBorder="1" applyAlignment="1">
      <alignment horizontal="center" vertical="center"/>
    </xf>
    <xf numFmtId="0" fontId="96" fillId="5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71" fillId="7" borderId="43" xfId="0" applyNumberFormat="1" applyFont="1" applyFill="1" applyBorder="1" applyAlignment="1" applyProtection="1">
      <alignment horizontal="center" vertical="center"/>
    </xf>
    <xf numFmtId="0" fontId="71" fillId="7" borderId="16" xfId="0" applyFont="1" applyFill="1" applyBorder="1" applyAlignment="1">
      <alignment horizontal="left" vertical="center"/>
    </xf>
    <xf numFmtId="0" fontId="71" fillId="7" borderId="0" xfId="0" applyFont="1" applyFill="1" applyBorder="1" applyAlignment="1">
      <alignment horizontal="left" vertic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 vertical="center"/>
    </xf>
    <xf numFmtId="0" fontId="23" fillId="7" borderId="0" xfId="0" applyNumberFormat="1" applyFont="1" applyFill="1" applyBorder="1" applyAlignment="1" applyProtection="1">
      <alignment horizontal="center" vertical="center"/>
    </xf>
    <xf numFmtId="0" fontId="113" fillId="7" borderId="0" xfId="0" applyFont="1" applyFill="1" applyBorder="1" applyAlignment="1">
      <alignment horizontal="center"/>
    </xf>
    <xf numFmtId="0" fontId="113" fillId="0" borderId="0" xfId="0" applyFont="1" applyFill="1" applyBorder="1" applyAlignment="1">
      <alignment horizontal="center"/>
    </xf>
    <xf numFmtId="0" fontId="83" fillId="7" borderId="0" xfId="0" applyFont="1" applyFill="1" applyBorder="1" applyAlignment="1">
      <alignment horizontal="center"/>
    </xf>
    <xf numFmtId="0" fontId="83" fillId="7" borderId="17" xfId="0" applyNumberFormat="1" applyFont="1" applyFill="1" applyBorder="1" applyAlignment="1" applyProtection="1">
      <alignment horizontal="center" vertical="center"/>
    </xf>
    <xf numFmtId="0" fontId="83" fillId="7" borderId="0" xfId="23" applyFont="1" applyFill="1" applyBorder="1" applyAlignment="1">
      <alignment horizontal="center" vertical="center"/>
    </xf>
    <xf numFmtId="0" fontId="83" fillId="7" borderId="0" xfId="23" applyFont="1" applyFill="1" applyBorder="1" applyAlignment="1">
      <alignment horizontal="center" vertical="center" wrapText="1"/>
    </xf>
    <xf numFmtId="0" fontId="66" fillId="7" borderId="0" xfId="23" applyFont="1" applyFill="1" applyBorder="1" applyAlignment="1">
      <alignment horizontal="center" vertical="center"/>
    </xf>
    <xf numFmtId="0" fontId="66" fillId="0" borderId="0" xfId="0" applyNumberFormat="1" applyFont="1" applyFill="1" applyBorder="1" applyAlignment="1" applyProtection="1">
      <alignment horizontal="center" vertical="top"/>
    </xf>
    <xf numFmtId="0" fontId="106" fillId="0" borderId="5" xfId="24" applyNumberFormat="1" applyFont="1" applyFill="1" applyBorder="1" applyAlignment="1">
      <alignment horizontal="center" vertical="center"/>
    </xf>
    <xf numFmtId="0" fontId="96" fillId="6" borderId="0" xfId="0" applyFont="1" applyFill="1" applyBorder="1" applyAlignment="1">
      <alignment horizontal="center" vertical="center" wrapText="1"/>
    </xf>
    <xf numFmtId="0" fontId="71" fillId="0" borderId="43" xfId="0" applyNumberFormat="1" applyFont="1" applyFill="1" applyBorder="1" applyAlignment="1" applyProtection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68" fillId="7" borderId="19" xfId="0" applyFont="1" applyFill="1" applyBorder="1" applyAlignment="1">
      <alignment horizontal="center" vertical="center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71" fillId="7" borderId="59" xfId="0" applyFont="1" applyFill="1" applyBorder="1" applyAlignment="1">
      <alignment horizontal="center" vertical="center"/>
    </xf>
    <xf numFmtId="0" fontId="71" fillId="7" borderId="0" xfId="0" applyNumberFormat="1" applyFont="1" applyFill="1" applyBorder="1" applyAlignment="1" applyProtection="1">
      <alignment vertical="center"/>
    </xf>
    <xf numFmtId="0" fontId="71" fillId="0" borderId="0" xfId="0" applyNumberFormat="1" applyFont="1" applyFill="1" applyBorder="1" applyAlignment="1" applyProtection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wrapText="1"/>
    </xf>
    <xf numFmtId="0" fontId="71" fillId="7" borderId="19" xfId="0" applyNumberFormat="1" applyFont="1" applyFill="1" applyBorder="1" applyAlignment="1" applyProtection="1">
      <alignment horizontal="center" vertical="center"/>
    </xf>
    <xf numFmtId="0" fontId="71" fillId="7" borderId="19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 vertical="center"/>
    </xf>
    <xf numFmtId="0" fontId="71" fillId="0" borderId="17" xfId="0" applyNumberFormat="1" applyFont="1" applyFill="1" applyBorder="1" applyAlignment="1" applyProtection="1">
      <alignment horizontal="center" vertical="center"/>
    </xf>
    <xf numFmtId="0" fontId="85" fillId="0" borderId="60" xfId="23" applyNumberFormat="1" applyFont="1" applyFill="1" applyBorder="1" applyAlignment="1" applyProtection="1">
      <alignment horizontal="center" vertical="center"/>
    </xf>
    <xf numFmtId="0" fontId="109" fillId="3" borderId="0" xfId="0" applyNumberFormat="1" applyFont="1" applyFill="1" applyBorder="1" applyAlignment="1" applyProtection="1"/>
    <xf numFmtId="0" fontId="116" fillId="7" borderId="0" xfId="0" applyFont="1" applyFill="1" applyBorder="1" applyAlignment="1">
      <alignment horizontal="center"/>
    </xf>
    <xf numFmtId="0" fontId="54" fillId="6" borderId="0" xfId="0" applyNumberFormat="1" applyFont="1" applyFill="1" applyBorder="1" applyAlignment="1" applyProtection="1">
      <alignment horizontal="center" textRotation="90" wrapText="1"/>
    </xf>
    <xf numFmtId="0" fontId="112" fillId="3" borderId="0" xfId="0" applyFont="1" applyFill="1" applyBorder="1" applyAlignment="1">
      <alignment horizontal="center"/>
    </xf>
    <xf numFmtId="0" fontId="118" fillId="6" borderId="0" xfId="0" applyNumberFormat="1" applyFont="1" applyFill="1" applyBorder="1" applyAlignment="1" applyProtection="1">
      <alignment horizontal="center" textRotation="90" wrapText="1"/>
    </xf>
    <xf numFmtId="0" fontId="119" fillId="0" borderId="0" xfId="0" applyNumberFormat="1" applyFont="1" applyFill="1" applyBorder="1" applyAlignment="1" applyProtection="1"/>
    <xf numFmtId="0" fontId="43" fillId="6" borderId="0" xfId="0" applyNumberFormat="1" applyFont="1" applyFill="1" applyBorder="1" applyAlignment="1" applyProtection="1">
      <alignment vertical="center"/>
    </xf>
    <xf numFmtId="0" fontId="35" fillId="3" borderId="0" xfId="0" applyNumberFormat="1" applyFont="1" applyFill="1" applyBorder="1" applyAlignment="1" applyProtection="1">
      <alignment horizontal="center" vertical="center"/>
    </xf>
    <xf numFmtId="0" fontId="66" fillId="3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1" fontId="58" fillId="3" borderId="0" xfId="24" applyNumberFormat="1" applyFont="1" applyFill="1" applyAlignment="1">
      <alignment horizontal="center" vertical="center"/>
    </xf>
    <xf numFmtId="0" fontId="96" fillId="5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65" fillId="7" borderId="16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3" fontId="79" fillId="7" borderId="5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10" fontId="61" fillId="3" borderId="5" xfId="24" applyNumberFormat="1" applyFont="1" applyFill="1" applyBorder="1" applyAlignment="1">
      <alignment horizontal="center" vertical="center"/>
    </xf>
    <xf numFmtId="10" fontId="58" fillId="3" borderId="5" xfId="24" applyNumberFormat="1" applyFont="1" applyFill="1" applyBorder="1" applyAlignment="1">
      <alignment horizontal="center" vertical="center"/>
    </xf>
    <xf numFmtId="1" fontId="51" fillId="0" borderId="0" xfId="0" applyNumberFormat="1" applyFont="1" applyFill="1" applyBorder="1" applyAlignment="1" applyProtection="1">
      <alignment horizontal="center"/>
    </xf>
    <xf numFmtId="1" fontId="51" fillId="0" borderId="5" xfId="0" applyNumberFormat="1" applyFont="1" applyFill="1" applyBorder="1" applyAlignment="1" applyProtection="1">
      <alignment horizontal="center"/>
    </xf>
    <xf numFmtId="0" fontId="68" fillId="0" borderId="16" xfId="0" applyNumberFormat="1" applyFont="1" applyFill="1" applyBorder="1" applyAlignment="1" applyProtection="1">
      <alignment horizontal="center" vertical="center" wrapText="1"/>
    </xf>
    <xf numFmtId="0" fontId="68" fillId="0" borderId="0" xfId="0" applyNumberFormat="1" applyFont="1" applyFill="1" applyBorder="1" applyAlignment="1" applyProtection="1">
      <alignment horizontal="center" vertical="center" wrapText="1"/>
    </xf>
    <xf numFmtId="0" fontId="68" fillId="0" borderId="19" xfId="0" applyNumberFormat="1" applyFont="1" applyFill="1" applyBorder="1" applyAlignment="1" applyProtection="1">
      <alignment horizontal="center" vertical="center" wrapText="1"/>
    </xf>
    <xf numFmtId="0" fontId="98" fillId="3" borderId="0" xfId="0" applyFont="1" applyFill="1" applyBorder="1" applyAlignment="1">
      <alignment horizontal="center"/>
    </xf>
    <xf numFmtId="0" fontId="71" fillId="3" borderId="0" xfId="0" applyFont="1" applyFill="1" applyBorder="1" applyAlignment="1">
      <alignment horizontal="center" vertical="center"/>
    </xf>
    <xf numFmtId="0" fontId="65" fillId="7" borderId="14" xfId="0" applyFont="1" applyFill="1" applyBorder="1" applyAlignment="1">
      <alignment horizontal="center"/>
    </xf>
    <xf numFmtId="0" fontId="65" fillId="7" borderId="0" xfId="0" applyFont="1" applyFill="1" applyBorder="1" applyAlignment="1">
      <alignment horizontal="center"/>
    </xf>
    <xf numFmtId="0" fontId="65" fillId="3" borderId="0" xfId="0" applyFont="1" applyFill="1" applyBorder="1" applyAlignment="1">
      <alignment horizontal="center"/>
    </xf>
    <xf numFmtId="0" fontId="65" fillId="0" borderId="17" xfId="0" applyNumberFormat="1" applyFont="1" applyFill="1" applyBorder="1" applyAlignment="1" applyProtection="1">
      <alignment horizontal="center" vertical="center"/>
    </xf>
    <xf numFmtId="10" fontId="61" fillId="0" borderId="5" xfId="24" applyNumberFormat="1" applyFont="1" applyBorder="1" applyAlignment="1">
      <alignment horizontal="center" vertical="center"/>
    </xf>
    <xf numFmtId="10" fontId="58" fillId="0" borderId="0" xfId="24" applyNumberFormat="1" applyFont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5" fillId="7" borderId="16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119" fillId="0" borderId="0" xfId="0" applyNumberFormat="1" applyFont="1" applyFill="1" applyBorder="1" applyAlignment="1" applyProtection="1">
      <alignment horizontal="center"/>
    </xf>
    <xf numFmtId="0" fontId="71" fillId="3" borderId="16" xfId="0" applyFont="1" applyFill="1" applyBorder="1" applyAlignment="1">
      <alignment horizontal="left" vertical="center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77" fillId="3" borderId="0" xfId="0" applyNumberFormat="1" applyFont="1" applyFill="1" applyBorder="1" applyAlignment="1" applyProtection="1">
      <alignment horizontal="center"/>
    </xf>
    <xf numFmtId="0" fontId="65" fillId="7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0" xfId="0" applyFont="1" applyFill="1" applyBorder="1" applyAlignment="1">
      <alignment horizontal="center"/>
    </xf>
    <xf numFmtId="0" fontId="123" fillId="6" borderId="0" xfId="0" applyNumberFormat="1" applyFont="1" applyFill="1" applyBorder="1" applyAlignment="1" applyProtection="1">
      <alignment horizontal="center" vertical="center" textRotation="255"/>
    </xf>
    <xf numFmtId="0" fontId="71" fillId="7" borderId="0" xfId="0" applyNumberFormat="1" applyFont="1" applyFill="1" applyBorder="1" applyAlignment="1" applyProtection="1">
      <alignment horizontal="left" vertical="center" wrapText="1"/>
    </xf>
    <xf numFmtId="0" fontId="71" fillId="7" borderId="0" xfId="0" applyNumberFormat="1" applyFont="1" applyFill="1" applyBorder="1" applyAlignment="1" applyProtection="1">
      <alignment horizontal="center" vertical="center" wrapText="1"/>
    </xf>
    <xf numFmtId="0" fontId="71" fillId="3" borderId="0" xfId="0" applyFont="1" applyFill="1" applyBorder="1" applyAlignment="1">
      <alignment horizontal="left"/>
    </xf>
    <xf numFmtId="0" fontId="63" fillId="0" borderId="11" xfId="0" applyNumberFormat="1" applyFont="1" applyFill="1" applyBorder="1" applyAlignment="1" applyProtection="1">
      <alignment horizontal="center" vertical="center" wrapText="1"/>
    </xf>
    <xf numFmtId="0" fontId="66" fillId="0" borderId="12" xfId="0" applyNumberFormat="1" applyFont="1" applyFill="1" applyBorder="1" applyAlignment="1" applyProtection="1">
      <alignment horizontal="center" vertical="center" wrapText="1"/>
    </xf>
    <xf numFmtId="0" fontId="68" fillId="3" borderId="59" xfId="23" applyNumberFormat="1" applyFont="1" applyFill="1" applyBorder="1" applyAlignment="1" applyProtection="1">
      <alignment horizontal="center" vertical="center"/>
    </xf>
    <xf numFmtId="0" fontId="52" fillId="10" borderId="0" xfId="0" applyNumberFormat="1" applyFont="1" applyFill="1" applyBorder="1" applyAlignment="1" applyProtection="1">
      <alignment horizontal="center" vertical="center"/>
    </xf>
    <xf numFmtId="0" fontId="52" fillId="10" borderId="0" xfId="0" applyNumberFormat="1" applyFont="1" applyFill="1" applyBorder="1" applyAlignment="1" applyProtection="1"/>
    <xf numFmtId="3" fontId="52" fillId="10" borderId="0" xfId="0" applyNumberFormat="1" applyFont="1" applyFill="1" applyBorder="1" applyAlignment="1" applyProtection="1"/>
    <xf numFmtId="0" fontId="34" fillId="10" borderId="0" xfId="0" applyNumberFormat="1" applyFont="1" applyFill="1" applyBorder="1" applyAlignment="1" applyProtection="1"/>
    <xf numFmtId="0" fontId="20" fillId="10" borderId="0" xfId="0" applyNumberFormat="1" applyFont="1" applyFill="1" applyBorder="1" applyAlignment="1" applyProtection="1">
      <alignment horizontal="right" textRotation="90"/>
    </xf>
    <xf numFmtId="0" fontId="34" fillId="10" borderId="0" xfId="0" applyNumberFormat="1" applyFont="1" applyFill="1" applyBorder="1" applyAlignment="1" applyProtection="1">
      <alignment horizontal="right" textRotation="90"/>
    </xf>
    <xf numFmtId="0" fontId="20" fillId="10" borderId="0" xfId="0" applyNumberFormat="1" applyFont="1" applyFill="1" applyBorder="1" applyAlignment="1" applyProtection="1"/>
    <xf numFmtId="0" fontId="34" fillId="10" borderId="0" xfId="0" applyNumberFormat="1" applyFont="1" applyFill="1" applyBorder="1" applyAlignment="1" applyProtection="1">
      <alignment horizontal="center"/>
    </xf>
    <xf numFmtId="0" fontId="0" fillId="10" borderId="0" xfId="0" applyNumberFormat="1" applyFill="1" applyBorder="1" applyAlignment="1" applyProtection="1"/>
    <xf numFmtId="0" fontId="24" fillId="10" borderId="0" xfId="0" applyNumberFormat="1" applyFont="1" applyFill="1" applyBorder="1" applyAlignment="1" applyProtection="1"/>
    <xf numFmtId="0" fontId="25" fillId="10" borderId="0" xfId="0" applyNumberFormat="1" applyFont="1" applyFill="1" applyBorder="1" applyAlignment="1" applyProtection="1"/>
    <xf numFmtId="0" fontId="25" fillId="10" borderId="0" xfId="0" applyNumberFormat="1" applyFont="1" applyFill="1" applyBorder="1" applyAlignment="1" applyProtection="1">
      <alignment horizontal="center" vertical="center" wrapText="1"/>
    </xf>
    <xf numFmtId="0" fontId="25" fillId="10" borderId="0" xfId="0" applyNumberFormat="1" applyFont="1" applyFill="1" applyBorder="1" applyAlignment="1" applyProtection="1">
      <alignment horizontal="left" vertical="center"/>
    </xf>
    <xf numFmtId="0" fontId="27" fillId="10" borderId="0" xfId="0" applyNumberFormat="1" applyFont="1" applyFill="1" applyBorder="1" applyAlignment="1" applyProtection="1">
      <alignment horizontal="center" vertical="center"/>
    </xf>
    <xf numFmtId="0" fontId="32" fillId="10" borderId="0" xfId="0" applyNumberFormat="1" applyFont="1" applyFill="1" applyBorder="1" applyAlignment="1" applyProtection="1">
      <alignment horizontal="center" vertical="center"/>
    </xf>
    <xf numFmtId="0" fontId="25" fillId="10" borderId="0" xfId="0" applyNumberFormat="1" applyFont="1" applyFill="1" applyBorder="1" applyAlignment="1" applyProtection="1">
      <alignment horizontal="center" vertical="center"/>
    </xf>
    <xf numFmtId="0" fontId="93" fillId="10" borderId="0" xfId="0" applyNumberFormat="1" applyFont="1" applyFill="1" applyBorder="1" applyAlignment="1" applyProtection="1"/>
    <xf numFmtId="0" fontId="25" fillId="10" borderId="0" xfId="0" applyNumberFormat="1" applyFont="1" applyFill="1" applyBorder="1" applyAlignment="1" applyProtection="1">
      <alignment horizontal="center"/>
    </xf>
    <xf numFmtId="0" fontId="49" fillId="10" borderId="0" xfId="0" applyFont="1" applyFill="1" applyAlignment="1">
      <alignment horizontal="left"/>
    </xf>
    <xf numFmtId="0" fontId="69" fillId="10" borderId="0" xfId="0" applyNumberFormat="1" applyFont="1" applyFill="1" applyBorder="1" applyAlignment="1" applyProtection="1"/>
    <xf numFmtId="0" fontId="69" fillId="10" borderId="0" xfId="0" applyNumberFormat="1" applyFont="1" applyFill="1" applyBorder="1" applyAlignment="1" applyProtection="1">
      <alignment horizontal="center"/>
    </xf>
    <xf numFmtId="0" fontId="92" fillId="10" borderId="0" xfId="0" applyNumberFormat="1" applyFont="1" applyFill="1" applyBorder="1" applyAlignment="1" applyProtection="1"/>
    <xf numFmtId="0" fontId="92" fillId="10" borderId="0" xfId="0" applyNumberFormat="1" applyFont="1" applyFill="1" applyBorder="1" applyAlignment="1" applyProtection="1">
      <alignment horizontal="center"/>
    </xf>
    <xf numFmtId="0" fontId="69" fillId="10" borderId="0" xfId="0" applyNumberFormat="1" applyFont="1" applyFill="1" applyBorder="1" applyAlignment="1" applyProtection="1">
      <alignment horizontal="left" vertical="center"/>
    </xf>
    <xf numFmtId="0" fontId="108" fillId="10" borderId="0" xfId="0" applyNumberFormat="1" applyFont="1" applyFill="1" applyBorder="1" applyAlignment="1" applyProtection="1"/>
    <xf numFmtId="0" fontId="72" fillId="10" borderId="0" xfId="0" applyNumberFormat="1" applyFont="1" applyFill="1" applyBorder="1" applyAlignment="1" applyProtection="1">
      <alignment horizontal="center"/>
    </xf>
    <xf numFmtId="0" fontId="89" fillId="10" borderId="0" xfId="0" applyNumberFormat="1" applyFont="1" applyFill="1" applyBorder="1" applyAlignment="1" applyProtection="1"/>
    <xf numFmtId="0" fontId="77" fillId="10" borderId="0" xfId="0" applyNumberFormat="1" applyFont="1" applyFill="1" applyBorder="1" applyAlignment="1" applyProtection="1"/>
    <xf numFmtId="0" fontId="72" fillId="10" borderId="0" xfId="0" applyNumberFormat="1" applyFont="1" applyFill="1" applyBorder="1" applyAlignment="1" applyProtection="1"/>
    <xf numFmtId="0" fontId="0" fillId="10" borderId="0" xfId="0" applyNumberFormat="1" applyFill="1" applyBorder="1" applyAlignment="1" applyProtection="1">
      <alignment vertical="top"/>
    </xf>
    <xf numFmtId="0" fontId="0" fillId="10" borderId="0" xfId="0" applyFill="1"/>
    <xf numFmtId="0" fontId="41" fillId="10" borderId="0" xfId="0" applyNumberFormat="1" applyFont="1" applyFill="1" applyBorder="1" applyAlignment="1" applyProtection="1"/>
    <xf numFmtId="0" fontId="62" fillId="10" borderId="0" xfId="0" applyNumberFormat="1" applyFont="1" applyFill="1" applyBorder="1" applyAlignment="1" applyProtection="1"/>
    <xf numFmtId="0" fontId="127" fillId="10" borderId="0" xfId="0" applyNumberFormat="1" applyFont="1" applyFill="1" applyBorder="1" applyAlignment="1" applyProtection="1">
      <alignment horizontal="right" vertical="center" wrapText="1"/>
    </xf>
    <xf numFmtId="0" fontId="128" fillId="10" borderId="0" xfId="0" applyNumberFormat="1" applyFont="1" applyFill="1" applyBorder="1" applyAlignment="1" applyProtection="1">
      <alignment horizontal="right"/>
    </xf>
    <xf numFmtId="0" fontId="127" fillId="10" borderId="0" xfId="0" applyNumberFormat="1" applyFont="1" applyFill="1" applyBorder="1" applyAlignment="1" applyProtection="1">
      <alignment horizontal="right"/>
    </xf>
    <xf numFmtId="0" fontId="127" fillId="10" borderId="0" xfId="0" applyNumberFormat="1" applyFont="1" applyFill="1" applyBorder="1" applyAlignment="1" applyProtection="1">
      <alignment horizontal="right" vertical="center"/>
    </xf>
    <xf numFmtId="0" fontId="128" fillId="10" borderId="0" xfId="0" applyNumberFormat="1" applyFont="1" applyFill="1" applyBorder="1" applyAlignment="1" applyProtection="1">
      <alignment horizontal="right" vertical="center"/>
    </xf>
    <xf numFmtId="0" fontId="127" fillId="10" borderId="0" xfId="0" applyNumberFormat="1" applyFont="1" applyFill="1" applyBorder="1" applyAlignment="1" applyProtection="1">
      <alignment vertical="center"/>
    </xf>
    <xf numFmtId="0" fontId="128" fillId="10" borderId="0" xfId="0" applyNumberFormat="1" applyFont="1" applyFill="1" applyBorder="1" applyAlignment="1" applyProtection="1">
      <alignment vertical="center"/>
    </xf>
    <xf numFmtId="0" fontId="63" fillId="10" borderId="0" xfId="0" applyNumberFormat="1" applyFont="1" applyFill="1" applyBorder="1" applyAlignment="1" applyProtection="1">
      <alignment horizontal="left"/>
    </xf>
    <xf numFmtId="0" fontId="65" fillId="10" borderId="0" xfId="0" applyNumberFormat="1" applyFont="1" applyFill="1" applyBorder="1" applyAlignment="1" applyProtection="1">
      <alignment horizontal="left"/>
    </xf>
    <xf numFmtId="0" fontId="63" fillId="10" borderId="0" xfId="0" applyNumberFormat="1" applyFont="1" applyFill="1" applyBorder="1" applyAlignment="1" applyProtection="1">
      <alignment horizontal="center"/>
    </xf>
    <xf numFmtId="0" fontId="73" fillId="10" borderId="0" xfId="0" applyNumberFormat="1" applyFont="1" applyFill="1" applyBorder="1" applyAlignment="1" applyProtection="1"/>
    <xf numFmtId="0" fontId="41" fillId="10" borderId="0" xfId="0" applyNumberFormat="1" applyFont="1" applyFill="1" applyBorder="1" applyAlignment="1" applyProtection="1">
      <alignment horizontal="center"/>
    </xf>
    <xf numFmtId="0" fontId="82" fillId="10" borderId="0" xfId="0" applyNumberFormat="1" applyFont="1" applyFill="1" applyBorder="1" applyAlignment="1" applyProtection="1"/>
    <xf numFmtId="0" fontId="95" fillId="10" borderId="0" xfId="0" applyNumberFormat="1" applyFont="1" applyFill="1" applyBorder="1" applyAlignment="1" applyProtection="1">
      <alignment horizontal="center" vertical="center"/>
    </xf>
    <xf numFmtId="0" fontId="71" fillId="7" borderId="16" xfId="0" applyFont="1" applyFill="1" applyBorder="1" applyAlignment="1">
      <alignment horizontal="left" vertical="center"/>
    </xf>
    <xf numFmtId="0" fontId="71" fillId="7" borderId="0" xfId="0" applyFont="1" applyFill="1" applyBorder="1" applyAlignment="1">
      <alignment horizontal="center"/>
    </xf>
    <xf numFmtId="0" fontId="83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83" fillId="7" borderId="0" xfId="23" applyFont="1" applyFill="1" applyBorder="1" applyAlignment="1">
      <alignment horizontal="center" vertical="center"/>
    </xf>
    <xf numFmtId="0" fontId="83" fillId="7" borderId="0" xfId="23" applyFont="1" applyFill="1" applyBorder="1" applyAlignment="1">
      <alignment horizontal="center" vertical="center" wrapText="1"/>
    </xf>
    <xf numFmtId="0" fontId="83" fillId="7" borderId="0" xfId="0" applyFont="1" applyFill="1" applyBorder="1" applyAlignment="1">
      <alignment horizontal="center"/>
    </xf>
    <xf numFmtId="0" fontId="66" fillId="7" borderId="0" xfId="23" applyFont="1" applyFill="1" applyBorder="1" applyAlignment="1">
      <alignment horizontal="center" vertical="center"/>
    </xf>
    <xf numFmtId="0" fontId="24" fillId="10" borderId="0" xfId="40" applyFill="1"/>
    <xf numFmtId="0" fontId="71" fillId="7" borderId="0" xfId="0" applyFont="1" applyFill="1" applyBorder="1" applyAlignment="1">
      <alignment horizont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66" fillId="7" borderId="14" xfId="0" applyNumberFormat="1" applyFont="1" applyFill="1" applyBorder="1" applyAlignment="1" applyProtection="1">
      <alignment horizontal="center" vertical="center" wrapText="1"/>
    </xf>
    <xf numFmtId="0" fontId="83" fillId="7" borderId="14" xfId="0" applyNumberFormat="1" applyFont="1" applyFill="1" applyBorder="1" applyAlignment="1" applyProtection="1">
      <alignment horizontal="left" vertical="center" wrapText="1"/>
    </xf>
    <xf numFmtId="0" fontId="116" fillId="7" borderId="14" xfId="0" applyNumberFormat="1" applyFont="1" applyFill="1" applyBorder="1" applyAlignment="1" applyProtection="1">
      <alignment horizontal="center" vertical="center" wrapText="1"/>
    </xf>
    <xf numFmtId="0" fontId="85" fillId="7" borderId="50" xfId="0" applyFont="1" applyFill="1" applyBorder="1" applyAlignment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129" fillId="7" borderId="14" xfId="0" applyFont="1" applyFill="1" applyBorder="1" applyAlignment="1">
      <alignment horizontal="center"/>
    </xf>
    <xf numFmtId="0" fontId="129" fillId="7" borderId="0" xfId="0" applyFont="1" applyFill="1" applyBorder="1" applyAlignment="1">
      <alignment horizontal="center"/>
    </xf>
    <xf numFmtId="0" fontId="116" fillId="7" borderId="14" xfId="0" applyNumberFormat="1" applyFont="1" applyFill="1" applyBorder="1" applyAlignment="1" applyProtection="1">
      <alignment horizontal="center" vertical="center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130" fillId="0" borderId="0" xfId="178" applyNumberFormat="1" applyFill="1" applyBorder="1" applyAlignment="1" applyProtection="1"/>
    <xf numFmtId="0" fontId="130" fillId="0" borderId="0" xfId="178" applyNumberFormat="1" applyFill="1" applyBorder="1" applyAlignment="1" applyProtection="1">
      <alignment horizontal="center"/>
    </xf>
    <xf numFmtId="0" fontId="130" fillId="10" borderId="0" xfId="178" applyNumberFormat="1" applyFill="1" applyBorder="1" applyAlignment="1" applyProtection="1"/>
    <xf numFmtId="0" fontId="130" fillId="0" borderId="0" xfId="178" applyNumberFormat="1" applyFill="1" applyBorder="1" applyAlignment="1" applyProtection="1">
      <alignment horizontal="center" vertical="center"/>
    </xf>
    <xf numFmtId="0" fontId="81" fillId="6" borderId="0" xfId="178" applyNumberFormat="1" applyFont="1" applyFill="1" applyBorder="1" applyAlignment="1" applyProtection="1">
      <alignment horizontal="center" vertical="center" wrapText="1"/>
    </xf>
    <xf numFmtId="0" fontId="33" fillId="0" borderId="0" xfId="178" applyNumberFormat="1" applyFont="1" applyFill="1" applyBorder="1" applyAlignment="1" applyProtection="1">
      <alignment horizontal="center" vertical="center" wrapText="1"/>
    </xf>
    <xf numFmtId="17" fontId="33" fillId="6" borderId="0" xfId="178" applyNumberFormat="1" applyFont="1" applyFill="1" applyBorder="1" applyAlignment="1">
      <alignment horizontal="center" vertical="center" wrapText="1"/>
    </xf>
    <xf numFmtId="17" fontId="45" fillId="0" borderId="0" xfId="178" applyNumberFormat="1" applyFont="1" applyFill="1" applyBorder="1" applyAlignment="1">
      <alignment horizontal="center" vertical="center" wrapText="1"/>
    </xf>
    <xf numFmtId="17" fontId="33" fillId="5" borderId="0" xfId="178" applyNumberFormat="1" applyFont="1" applyFill="1" applyBorder="1" applyAlignment="1">
      <alignment horizontal="center" vertical="center" wrapText="1"/>
    </xf>
    <xf numFmtId="17" fontId="115" fillId="0" borderId="0" xfId="178" applyNumberFormat="1" applyFont="1" applyFill="1" applyBorder="1" applyAlignment="1">
      <alignment horizontal="center" vertical="center" wrapText="1"/>
    </xf>
    <xf numFmtId="0" fontId="114" fillId="10" borderId="0" xfId="178" applyNumberFormat="1" applyFont="1" applyFill="1" applyBorder="1" applyAlignment="1" applyProtection="1"/>
    <xf numFmtId="0" fontId="23" fillId="7" borderId="0" xfId="178" applyNumberFormat="1" applyFont="1" applyFill="1" applyBorder="1" applyAlignment="1" applyProtection="1"/>
    <xf numFmtId="3" fontId="41" fillId="7" borderId="0" xfId="178" applyNumberFormat="1" applyFont="1" applyFill="1" applyBorder="1" applyAlignment="1" applyProtection="1">
      <alignment horizontal="center" vertical="center"/>
    </xf>
    <xf numFmtId="10" fontId="40" fillId="7" borderId="0" xfId="38" applyNumberFormat="1" applyFont="1" applyFill="1" applyBorder="1" applyAlignment="1" applyProtection="1">
      <alignment horizontal="right" vertical="center"/>
    </xf>
    <xf numFmtId="3" fontId="38" fillId="7" borderId="0" xfId="178" applyNumberFormat="1" applyFont="1" applyFill="1" applyBorder="1" applyAlignment="1" applyProtection="1">
      <alignment horizontal="center" vertical="center"/>
    </xf>
    <xf numFmtId="10" fontId="41" fillId="7" borderId="0" xfId="38" applyNumberFormat="1" applyFont="1" applyFill="1" applyBorder="1" applyAlignment="1" applyProtection="1">
      <alignment horizontal="right" vertical="center"/>
    </xf>
    <xf numFmtId="0" fontId="38" fillId="7" borderId="0" xfId="178" applyNumberFormat="1" applyFont="1" applyFill="1" applyBorder="1" applyAlignment="1" applyProtection="1">
      <alignment horizontal="center" vertical="center"/>
    </xf>
    <xf numFmtId="10" fontId="41" fillId="7" borderId="0" xfId="38" applyNumberFormat="1" applyFont="1" applyFill="1" applyBorder="1" applyAlignment="1" applyProtection="1">
      <alignment horizontal="center" vertical="center"/>
    </xf>
    <xf numFmtId="0" fontId="23" fillId="7" borderId="0" xfId="48" applyFill="1" applyAlignment="1">
      <alignment horizontal="center"/>
    </xf>
    <xf numFmtId="0" fontId="23" fillId="7" borderId="0" xfId="48" applyFill="1"/>
    <xf numFmtId="0" fontId="44" fillId="7" borderId="0" xfId="178" applyNumberFormat="1" applyFont="1" applyFill="1" applyBorder="1" applyAlignment="1" applyProtection="1">
      <alignment horizontal="center"/>
    </xf>
    <xf numFmtId="10" fontId="40" fillId="7" borderId="0" xfId="38" applyNumberFormat="1" applyFont="1" applyFill="1" applyBorder="1" applyAlignment="1" applyProtection="1">
      <alignment horizontal="center" vertical="center"/>
    </xf>
    <xf numFmtId="10" fontId="90" fillId="7" borderId="0" xfId="38" applyNumberFormat="1" applyFont="1" applyFill="1" applyBorder="1" applyAlignment="1" applyProtection="1">
      <alignment horizontal="center" vertical="center"/>
    </xf>
    <xf numFmtId="10" fontId="62" fillId="7" borderId="0" xfId="38" applyNumberFormat="1" applyFont="1" applyFill="1" applyBorder="1" applyAlignment="1" applyProtection="1">
      <alignment horizontal="center" vertical="center"/>
    </xf>
    <xf numFmtId="3" fontId="26" fillId="7" borderId="0" xfId="178" applyNumberFormat="1" applyFont="1" applyFill="1" applyBorder="1" applyAlignment="1" applyProtection="1">
      <alignment horizontal="center" vertical="center"/>
    </xf>
    <xf numFmtId="3" fontId="114" fillId="10" borderId="0" xfId="178" applyNumberFormat="1" applyFont="1" applyFill="1" applyBorder="1" applyAlignment="1" applyProtection="1"/>
    <xf numFmtId="0" fontId="130" fillId="7" borderId="0" xfId="178" applyNumberFormat="1" applyFill="1" applyBorder="1" applyAlignment="1" applyProtection="1"/>
    <xf numFmtId="0" fontId="80" fillId="6" borderId="0" xfId="178" applyNumberFormat="1" applyFont="1" applyFill="1" applyBorder="1" applyAlignment="1" applyProtection="1"/>
    <xf numFmtId="0" fontId="36" fillId="3" borderId="0" xfId="178" applyNumberFormat="1" applyFont="1" applyFill="1" applyBorder="1" applyAlignment="1" applyProtection="1"/>
    <xf numFmtId="3" fontId="41" fillId="3" borderId="0" xfId="178" applyNumberFormat="1" applyFont="1" applyFill="1" applyBorder="1" applyAlignment="1" applyProtection="1">
      <alignment horizontal="center" vertical="center"/>
    </xf>
    <xf numFmtId="10" fontId="40" fillId="3" borderId="0" xfId="38" applyNumberFormat="1" applyFont="1" applyFill="1" applyBorder="1" applyAlignment="1" applyProtection="1">
      <alignment horizontal="right" vertical="center"/>
    </xf>
    <xf numFmtId="3" fontId="38" fillId="3" borderId="0" xfId="178" applyNumberFormat="1" applyFont="1" applyFill="1" applyBorder="1" applyAlignment="1" applyProtection="1">
      <alignment horizontal="center" vertical="center"/>
    </xf>
    <xf numFmtId="0" fontId="38" fillId="3" borderId="0" xfId="178" applyNumberFormat="1" applyFont="1" applyFill="1" applyBorder="1" applyAlignment="1" applyProtection="1">
      <alignment horizontal="center" vertical="center"/>
    </xf>
    <xf numFmtId="10" fontId="40" fillId="3" borderId="0" xfId="38" applyNumberFormat="1" applyFont="1" applyFill="1" applyBorder="1" applyAlignment="1" applyProtection="1">
      <alignment horizontal="center" vertical="center"/>
    </xf>
    <xf numFmtId="0" fontId="23" fillId="0" borderId="0" xfId="48" applyAlignment="1">
      <alignment horizontal="center"/>
    </xf>
    <xf numFmtId="10" fontId="41" fillId="3" borderId="0" xfId="38" applyNumberFormat="1" applyFont="1" applyFill="1" applyBorder="1" applyAlignment="1" applyProtection="1">
      <alignment horizontal="center" vertical="center"/>
    </xf>
    <xf numFmtId="0" fontId="23" fillId="0" borderId="0" xfId="48"/>
    <xf numFmtId="0" fontId="44" fillId="3" borderId="0" xfId="178" applyNumberFormat="1" applyFont="1" applyFill="1" applyBorder="1" applyAlignment="1" applyProtection="1">
      <alignment horizontal="center"/>
    </xf>
    <xf numFmtId="10" fontId="62" fillId="3" borderId="0" xfId="38" applyNumberFormat="1" applyFont="1" applyFill="1" applyBorder="1" applyAlignment="1" applyProtection="1">
      <alignment horizontal="center" vertical="center"/>
    </xf>
    <xf numFmtId="10" fontId="90" fillId="3" borderId="0" xfId="38" applyNumberFormat="1" applyFont="1" applyFill="1" applyBorder="1" applyAlignment="1" applyProtection="1">
      <alignment horizontal="center" vertical="center"/>
    </xf>
    <xf numFmtId="3" fontId="26" fillId="3" borderId="0" xfId="178" applyNumberFormat="1" applyFont="1" applyFill="1" applyBorder="1" applyAlignment="1" applyProtection="1">
      <alignment horizontal="center" vertical="center"/>
    </xf>
    <xf numFmtId="0" fontId="36" fillId="0" borderId="0" xfId="178" applyNumberFormat="1" applyFont="1" applyFill="1" applyBorder="1" applyAlignment="1" applyProtection="1"/>
    <xf numFmtId="3" fontId="41" fillId="0" borderId="0" xfId="178" applyNumberFormat="1" applyFont="1" applyFill="1" applyBorder="1" applyAlignment="1" applyProtection="1">
      <alignment horizontal="center" vertical="center"/>
    </xf>
    <xf numFmtId="10" fontId="41" fillId="3" borderId="0" xfId="38" applyNumberFormat="1" applyFont="1" applyFill="1" applyBorder="1" applyAlignment="1" applyProtection="1">
      <alignment horizontal="right" vertical="center"/>
    </xf>
    <xf numFmtId="0" fontId="38" fillId="0" borderId="0" xfId="178" applyNumberFormat="1" applyFont="1" applyFill="1" applyBorder="1" applyAlignment="1" applyProtection="1">
      <alignment horizontal="center" vertical="center"/>
    </xf>
    <xf numFmtId="0" fontId="44" fillId="0" borderId="0" xfId="178" applyNumberFormat="1" applyFont="1" applyFill="1" applyBorder="1" applyAlignment="1" applyProtection="1">
      <alignment horizontal="center"/>
    </xf>
    <xf numFmtId="3" fontId="38" fillId="0" borderId="0" xfId="178" applyNumberFormat="1" applyFont="1" applyFill="1" applyBorder="1" applyAlignment="1" applyProtection="1">
      <alignment horizontal="center" vertical="center"/>
    </xf>
    <xf numFmtId="0" fontId="120" fillId="10" borderId="0" xfId="178" applyNumberFormat="1" applyFont="1" applyFill="1" applyBorder="1" applyAlignment="1" applyProtection="1"/>
    <xf numFmtId="0" fontId="120" fillId="10" borderId="0" xfId="178" applyNumberFormat="1" applyFont="1" applyFill="1" applyBorder="1" applyAlignment="1" applyProtection="1">
      <alignment horizontal="right"/>
    </xf>
    <xf numFmtId="3" fontId="130" fillId="10" borderId="0" xfId="178" applyNumberFormat="1" applyFill="1" applyBorder="1" applyAlignment="1" applyProtection="1"/>
    <xf numFmtId="10" fontId="62" fillId="7" borderId="0" xfId="38" applyNumberFormat="1" applyFont="1" applyFill="1" applyBorder="1" applyAlignment="1" applyProtection="1">
      <alignment horizontal="right" vertical="center"/>
    </xf>
    <xf numFmtId="10" fontId="62" fillId="3" borderId="0" xfId="38" applyNumberFormat="1" applyFont="1" applyFill="1" applyBorder="1" applyAlignment="1" applyProtection="1">
      <alignment horizontal="right" vertical="center"/>
    </xf>
    <xf numFmtId="0" fontId="36" fillId="7" borderId="0" xfId="178" applyNumberFormat="1" applyFont="1" applyFill="1" applyBorder="1" applyAlignment="1" applyProtection="1"/>
    <xf numFmtId="0" fontId="23" fillId="0" borderId="0" xfId="178" applyNumberFormat="1" applyFont="1" applyFill="1" applyBorder="1" applyAlignment="1" applyProtection="1"/>
    <xf numFmtId="0" fontId="24" fillId="10" borderId="0" xfId="178" applyNumberFormat="1" applyFont="1" applyFill="1" applyBorder="1" applyAlignment="1" applyProtection="1"/>
    <xf numFmtId="0" fontId="40" fillId="7" borderId="0" xfId="178" applyNumberFormat="1" applyFont="1" applyFill="1" applyBorder="1" applyAlignment="1" applyProtection="1">
      <alignment horizontal="center" vertical="center"/>
    </xf>
    <xf numFmtId="0" fontId="23" fillId="6" borderId="0" xfId="178" applyNumberFormat="1" applyFont="1" applyFill="1" applyBorder="1" applyAlignment="1" applyProtection="1"/>
    <xf numFmtId="0" fontId="40" fillId="3" borderId="0" xfId="178" applyNumberFormat="1" applyFont="1" applyFill="1" applyBorder="1" applyAlignment="1" applyProtection="1">
      <alignment horizontal="center" vertical="center"/>
    </xf>
    <xf numFmtId="0" fontId="20" fillId="0" borderId="0" xfId="178" applyNumberFormat="1" applyFont="1" applyFill="1" applyBorder="1" applyAlignment="1" applyProtection="1"/>
    <xf numFmtId="3" fontId="20" fillId="0" borderId="0" xfId="178" applyNumberFormat="1" applyFont="1" applyFill="1" applyBorder="1" applyAlignment="1" applyProtection="1">
      <alignment horizontal="center" vertical="center"/>
    </xf>
    <xf numFmtId="3" fontId="19" fillId="7" borderId="9" xfId="178" applyNumberFormat="1" applyFont="1" applyFill="1" applyBorder="1" applyAlignment="1" applyProtection="1">
      <alignment horizontal="center" vertical="center"/>
    </xf>
    <xf numFmtId="10" fontId="42" fillId="7" borderId="9" xfId="38" applyNumberFormat="1" applyFont="1" applyFill="1" applyBorder="1" applyAlignment="1" applyProtection="1">
      <alignment horizontal="center" vertical="center"/>
    </xf>
    <xf numFmtId="0" fontId="19" fillId="7" borderId="9" xfId="178" applyNumberFormat="1" applyFont="1" applyFill="1" applyBorder="1" applyAlignment="1" applyProtection="1">
      <alignment horizontal="center" vertical="center"/>
    </xf>
    <xf numFmtId="0" fontId="35" fillId="7" borderId="9" xfId="178" applyNumberFormat="1" applyFont="1" applyFill="1" applyBorder="1" applyAlignment="1" applyProtection="1">
      <alignment horizontal="center" vertical="center"/>
    </xf>
    <xf numFmtId="10" fontId="125" fillId="7" borderId="9" xfId="38" applyNumberFormat="1" applyFont="1" applyFill="1" applyBorder="1" applyAlignment="1" applyProtection="1">
      <alignment horizontal="center" vertical="center"/>
    </xf>
    <xf numFmtId="1" fontId="43" fillId="7" borderId="9" xfId="38" applyNumberFormat="1" applyFont="1" applyFill="1" applyBorder="1" applyAlignment="1" applyProtection="1">
      <alignment horizontal="center" vertical="center"/>
    </xf>
    <xf numFmtId="0" fontId="43" fillId="7" borderId="9" xfId="38" applyNumberFormat="1" applyFont="1" applyFill="1" applyBorder="1" applyAlignment="1" applyProtection="1">
      <alignment horizontal="center" vertical="center"/>
    </xf>
    <xf numFmtId="1" fontId="23" fillId="7" borderId="9" xfId="38" applyNumberFormat="1" applyFont="1" applyFill="1" applyBorder="1" applyAlignment="1" applyProtection="1">
      <alignment horizontal="center" vertical="center"/>
    </xf>
    <xf numFmtId="10" fontId="23" fillId="7" borderId="9" xfId="38" applyNumberFormat="1" applyFont="1" applyFill="1" applyBorder="1" applyAlignment="1" applyProtection="1">
      <alignment horizontal="center" vertical="center"/>
    </xf>
    <xf numFmtId="0" fontId="23" fillId="7" borderId="9" xfId="38" applyNumberFormat="1" applyFont="1" applyFill="1" applyBorder="1" applyAlignment="1" applyProtection="1">
      <alignment horizontal="center" vertical="center"/>
    </xf>
    <xf numFmtId="10" fontId="47" fillId="7" borderId="9" xfId="38" applyNumberFormat="1" applyFont="1" applyFill="1" applyBorder="1" applyAlignment="1" applyProtection="1">
      <alignment horizontal="center" vertical="center"/>
    </xf>
    <xf numFmtId="3" fontId="111" fillId="7" borderId="9" xfId="38" applyNumberFormat="1" applyFont="1" applyFill="1" applyBorder="1" applyAlignment="1" applyProtection="1">
      <alignment horizontal="center" vertical="center"/>
    </xf>
    <xf numFmtId="10" fontId="111" fillId="7" borderId="9" xfId="38" applyNumberFormat="1" applyFont="1" applyFill="1" applyBorder="1" applyAlignment="1" applyProtection="1">
      <alignment horizontal="center" vertical="center"/>
    </xf>
    <xf numFmtId="3" fontId="130" fillId="7" borderId="9" xfId="178" applyNumberFormat="1" applyFill="1" applyBorder="1" applyAlignment="1" applyProtection="1">
      <alignment horizontal="center" vertical="center"/>
    </xf>
    <xf numFmtId="10" fontId="66" fillId="9" borderId="9" xfId="38" applyNumberFormat="1" applyFont="1" applyFill="1" applyBorder="1" applyAlignment="1" applyProtection="1">
      <alignment horizontal="center" vertical="center"/>
    </xf>
    <xf numFmtId="0" fontId="19" fillId="0" borderId="0" xfId="178" applyNumberFormat="1" applyFont="1" applyFill="1" applyBorder="1" applyAlignment="1" applyProtection="1">
      <alignment horizontal="center" vertical="center"/>
    </xf>
    <xf numFmtId="3" fontId="130" fillId="0" borderId="0" xfId="178" applyNumberFormat="1" applyFill="1" applyBorder="1" applyAlignment="1" applyProtection="1">
      <alignment horizontal="center" vertical="center"/>
    </xf>
    <xf numFmtId="0" fontId="130" fillId="10" borderId="0" xfId="178" applyNumberFormat="1" applyFill="1" applyBorder="1" applyAlignment="1" applyProtection="1">
      <alignment horizontal="center"/>
    </xf>
    <xf numFmtId="0" fontId="130" fillId="10" borderId="0" xfId="178" applyNumberForma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63" fillId="7" borderId="19" xfId="0" applyNumberFormat="1" applyFont="1" applyFill="1" applyBorder="1" applyAlignment="1" applyProtection="1">
      <alignment vertical="center"/>
    </xf>
    <xf numFmtId="0" fontId="41" fillId="7" borderId="0" xfId="178" applyNumberFormat="1" applyFont="1" applyFill="1" applyBorder="1" applyAlignment="1" applyProtection="1">
      <alignment horizontal="center" vertical="center"/>
    </xf>
    <xf numFmtId="10" fontId="131" fillId="7" borderId="9" xfId="38" applyNumberFormat="1" applyFont="1" applyFill="1" applyBorder="1" applyAlignment="1" applyProtection="1">
      <alignment horizontal="center" vertical="center"/>
    </xf>
    <xf numFmtId="0" fontId="71" fillId="7" borderId="0" xfId="0" applyNumberFormat="1" applyFont="1" applyFill="1" applyBorder="1" applyAlignment="1" applyProtection="1">
      <alignment horizontal="center" vertical="center" wrapText="1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left" vertical="center"/>
    </xf>
    <xf numFmtId="0" fontId="68" fillId="0" borderId="17" xfId="0" applyNumberFormat="1" applyFont="1" applyFill="1" applyBorder="1" applyAlignment="1" applyProtection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7" borderId="14" xfId="0" applyFont="1" applyFill="1" applyBorder="1" applyAlignment="1">
      <alignment horizontal="center" vertical="center"/>
    </xf>
    <xf numFmtId="0" fontId="71" fillId="7" borderId="16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65" fillId="7" borderId="15" xfId="0" applyNumberFormat="1" applyFont="1" applyFill="1" applyBorder="1" applyAlignment="1" applyProtection="1">
      <alignment horizontal="center" vertical="center"/>
    </xf>
    <xf numFmtId="0" fontId="65" fillId="7" borderId="17" xfId="0" applyNumberFormat="1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0" fillId="7" borderId="24" xfId="0" applyNumberFormat="1" applyFill="1" applyBorder="1" applyAlignment="1" applyProtection="1">
      <alignment horizontal="center" vertical="center"/>
    </xf>
    <xf numFmtId="0" fontId="132" fillId="7" borderId="18" xfId="0" applyNumberFormat="1" applyFont="1" applyFill="1" applyBorder="1" applyAlignment="1" applyProtection="1">
      <alignment horizontal="center" vertical="center"/>
    </xf>
    <xf numFmtId="0" fontId="68" fillId="7" borderId="19" xfId="0" applyFont="1" applyFill="1" applyBorder="1" applyAlignment="1">
      <alignment horizontal="center"/>
    </xf>
    <xf numFmtId="0" fontId="65" fillId="7" borderId="19" xfId="0" applyFont="1" applyFill="1" applyBorder="1" applyAlignment="1">
      <alignment horizontal="center"/>
    </xf>
    <xf numFmtId="0" fontId="65" fillId="7" borderId="20" xfId="0" applyNumberFormat="1" applyFont="1" applyFill="1" applyBorder="1" applyAlignment="1" applyProtection="1">
      <alignment horizontal="center" vertical="center"/>
    </xf>
    <xf numFmtId="0" fontId="133" fillId="0" borderId="0" xfId="0" applyNumberFormat="1" applyFont="1" applyFill="1" applyBorder="1" applyAlignment="1" applyProtection="1">
      <alignment horizontal="center"/>
    </xf>
    <xf numFmtId="0" fontId="71" fillId="7" borderId="0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left" vertical="center"/>
    </xf>
    <xf numFmtId="0" fontId="63" fillId="3" borderId="0" xfId="0" applyFont="1" applyFill="1" applyBorder="1" applyAlignment="1">
      <alignment horizontal="center" vertic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23" fillId="7" borderId="0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63" fillId="7" borderId="0" xfId="0" applyFont="1" applyFill="1" applyBorder="1" applyAlignment="1">
      <alignment horizontal="center" vertical="center"/>
    </xf>
    <xf numFmtId="0" fontId="71" fillId="7" borderId="17" xfId="0" applyNumberFormat="1" applyFont="1" applyFill="1" applyBorder="1" applyAlignment="1" applyProtection="1">
      <alignment vertical="center"/>
    </xf>
    <xf numFmtId="3" fontId="134" fillId="7" borderId="1" xfId="0" applyNumberFormat="1" applyFont="1" applyFill="1" applyBorder="1" applyAlignment="1" applyProtection="1">
      <alignment horizontal="center" vertic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68" fillId="7" borderId="0" xfId="0" applyNumberFormat="1" applyFont="1" applyFill="1" applyBorder="1" applyAlignment="1" applyProtection="1">
      <alignment horizontal="center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63" fillId="7" borderId="0" xfId="0" applyFont="1" applyFill="1" applyBorder="1" applyAlignment="1">
      <alignment horizontal="center" vertical="center"/>
    </xf>
    <xf numFmtId="0" fontId="63" fillId="7" borderId="17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center" vertical="center" wrapText="1"/>
    </xf>
    <xf numFmtId="0" fontId="71" fillId="7" borderId="0" xfId="0" applyFont="1" applyFill="1" applyBorder="1" applyAlignment="1">
      <alignment horizontal="center"/>
    </xf>
    <xf numFmtId="0" fontId="135" fillId="7" borderId="0" xfId="27" applyNumberFormat="1" applyFont="1" applyFill="1" applyBorder="1" applyAlignment="1" applyProtection="1">
      <alignment horizontal="center" vertical="center"/>
    </xf>
    <xf numFmtId="0" fontId="135" fillId="0" borderId="19" xfId="27" applyNumberFormat="1" applyFont="1" applyFill="1" applyBorder="1" applyAlignment="1" applyProtection="1">
      <alignment horizontal="center" vertical="center"/>
    </xf>
    <xf numFmtId="0" fontId="135" fillId="0" borderId="0" xfId="27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 applyProtection="1">
      <alignment horizontal="center"/>
    </xf>
    <xf numFmtId="0" fontId="139" fillId="3" borderId="0" xfId="0" applyNumberFormat="1" applyFont="1" applyFill="1" applyBorder="1" applyAlignment="1" applyProtection="1">
      <alignment horizontal="center" wrapText="1"/>
    </xf>
    <xf numFmtId="0" fontId="139" fillId="3" borderId="0" xfId="0" applyNumberFormat="1" applyFont="1" applyFill="1" applyBorder="1" applyAlignment="1" applyProtection="1">
      <alignment vertical="center" wrapText="1"/>
    </xf>
    <xf numFmtId="0" fontId="136" fillId="3" borderId="0" xfId="0" applyNumberFormat="1" applyFont="1" applyFill="1" applyBorder="1" applyAlignment="1" applyProtection="1">
      <alignment horizontal="center" vertical="top" wrapText="1"/>
    </xf>
    <xf numFmtId="0" fontId="139" fillId="3" borderId="0" xfId="0" applyNumberFormat="1" applyFont="1" applyFill="1" applyBorder="1" applyAlignment="1" applyProtection="1">
      <alignment wrapText="1"/>
    </xf>
    <xf numFmtId="0" fontId="136" fillId="3" borderId="62" xfId="0" applyNumberFormat="1" applyFont="1" applyFill="1" applyBorder="1" applyAlignment="1" applyProtection="1">
      <alignment horizontal="center" vertical="center" wrapText="1"/>
    </xf>
    <xf numFmtId="0" fontId="136" fillId="3" borderId="0" xfId="0" applyNumberFormat="1" applyFont="1" applyFill="1" applyBorder="1" applyAlignment="1" applyProtection="1">
      <alignment horizontal="center" vertical="center" wrapText="1"/>
    </xf>
    <xf numFmtId="0" fontId="136" fillId="3" borderId="61" xfId="0" applyNumberFormat="1" applyFont="1" applyFill="1" applyBorder="1" applyAlignment="1" applyProtection="1">
      <alignment horizontal="center" vertical="center" wrapText="1"/>
    </xf>
    <xf numFmtId="0" fontId="139" fillId="11" borderId="0" xfId="0" applyNumberFormat="1" applyFont="1" applyFill="1" applyBorder="1" applyAlignment="1" applyProtection="1">
      <alignment horizontal="center" wrapText="1"/>
    </xf>
    <xf numFmtId="0" fontId="34" fillId="11" borderId="0" xfId="0" applyNumberFormat="1" applyFont="1" applyFill="1" applyBorder="1" applyAlignment="1" applyProtection="1">
      <alignment horizontal="center" wrapText="1"/>
    </xf>
    <xf numFmtId="0" fontId="139" fillId="11" borderId="66" xfId="0" applyNumberFormat="1" applyFont="1" applyFill="1" applyBorder="1" applyAlignment="1" applyProtection="1">
      <alignment wrapText="1"/>
    </xf>
    <xf numFmtId="0" fontId="139" fillId="11" borderId="67" xfId="0" applyNumberFormat="1" applyFont="1" applyFill="1" applyBorder="1" applyAlignment="1" applyProtection="1">
      <alignment horizontal="center" wrapText="1"/>
    </xf>
    <xf numFmtId="0" fontId="139" fillId="11" borderId="68" xfId="0" applyNumberFormat="1" applyFont="1" applyFill="1" applyBorder="1" applyAlignment="1" applyProtection="1">
      <alignment wrapText="1"/>
    </xf>
    <xf numFmtId="0" fontId="34" fillId="3" borderId="68" xfId="0" applyNumberFormat="1" applyFont="1" applyFill="1" applyBorder="1" applyAlignment="1" applyProtection="1">
      <alignment wrapText="1"/>
    </xf>
    <xf numFmtId="0" fontId="139" fillId="11" borderId="69" xfId="0" applyNumberFormat="1" applyFont="1" applyFill="1" applyBorder="1" applyAlignment="1" applyProtection="1">
      <alignment wrapText="1"/>
    </xf>
    <xf numFmtId="0" fontId="139" fillId="11" borderId="70" xfId="0" applyNumberFormat="1" applyFont="1" applyFill="1" applyBorder="1" applyAlignment="1" applyProtection="1">
      <alignment horizontal="center" wrapText="1"/>
    </xf>
    <xf numFmtId="0" fontId="83" fillId="7" borderId="0" xfId="0" applyNumberFormat="1" applyFont="1" applyFill="1" applyBorder="1" applyAlignment="1" applyProtection="1">
      <alignment horizontal="left" vertical="center" wrapText="1"/>
    </xf>
    <xf numFmtId="0" fontId="66" fillId="7" borderId="0" xfId="0" applyNumberFormat="1" applyFont="1" applyFill="1" applyBorder="1" applyAlignment="1" applyProtection="1">
      <alignment horizontal="center" vertical="center" wrapText="1"/>
    </xf>
    <xf numFmtId="0" fontId="116" fillId="7" borderId="0" xfId="0" applyNumberFormat="1" applyFont="1" applyFill="1" applyBorder="1" applyAlignment="1" applyProtection="1">
      <alignment horizontal="center" vertical="center"/>
    </xf>
    <xf numFmtId="0" fontId="116" fillId="7" borderId="0" xfId="0" applyNumberFormat="1" applyFont="1" applyFill="1" applyBorder="1" applyAlignment="1" applyProtection="1">
      <alignment horizontal="center" vertical="center" wrapText="1"/>
    </xf>
    <xf numFmtId="0" fontId="140" fillId="3" borderId="0" xfId="0" applyNumberFormat="1" applyFont="1" applyFill="1" applyBorder="1" applyAlignment="1" applyProtection="1">
      <alignment wrapText="1"/>
    </xf>
    <xf numFmtId="0" fontId="141" fillId="3" borderId="0" xfId="0" applyNumberFormat="1" applyFont="1" applyFill="1" applyBorder="1" applyAlignment="1" applyProtection="1"/>
    <xf numFmtId="0" fontId="75" fillId="0" borderId="71" xfId="0" applyNumberFormat="1" applyFont="1" applyFill="1" applyBorder="1" applyAlignment="1" applyProtection="1">
      <alignment horizontal="center" vertical="center" wrapText="1"/>
    </xf>
    <xf numFmtId="0" fontId="99" fillId="0" borderId="71" xfId="0" applyNumberFormat="1" applyFont="1" applyFill="1" applyBorder="1" applyAlignment="1" applyProtection="1">
      <alignment horizontal="center" vertical="center" wrapText="1"/>
    </xf>
    <xf numFmtId="0" fontId="75" fillId="12" borderId="71" xfId="0" applyNumberFormat="1" applyFont="1" applyFill="1" applyBorder="1" applyAlignment="1" applyProtection="1">
      <alignment horizontal="center" vertical="center" wrapText="1"/>
    </xf>
    <xf numFmtId="0" fontId="138" fillId="12" borderId="71" xfId="0" applyNumberFormat="1" applyFont="1" applyFill="1" applyBorder="1" applyAlignment="1" applyProtection="1">
      <alignment wrapText="1"/>
    </xf>
    <xf numFmtId="0" fontId="136" fillId="12" borderId="71" xfId="0" applyNumberFormat="1" applyFont="1" applyFill="1" applyBorder="1" applyAlignment="1" applyProtection="1">
      <alignment horizontal="center" vertical="center" wrapText="1"/>
    </xf>
    <xf numFmtId="0" fontId="138" fillId="12" borderId="71" xfId="0" applyNumberFormat="1" applyFont="1" applyFill="1" applyBorder="1" applyAlignment="1" applyProtection="1">
      <alignment horizontal="center" vertical="center" wrapText="1"/>
    </xf>
    <xf numFmtId="0" fontId="139" fillId="12" borderId="71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vertical="center"/>
    </xf>
    <xf numFmtId="0" fontId="41" fillId="3" borderId="0" xfId="178" applyNumberFormat="1" applyFont="1" applyFill="1" applyBorder="1" applyAlignment="1" applyProtection="1">
      <alignment horizontal="center" vertical="center"/>
    </xf>
    <xf numFmtId="0" fontId="23" fillId="3" borderId="0" xfId="48" applyFill="1" applyAlignment="1">
      <alignment horizontal="center"/>
    </xf>
    <xf numFmtId="0" fontId="23" fillId="3" borderId="0" xfId="48" applyFill="1"/>
    <xf numFmtId="0" fontId="71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5" fillId="7" borderId="16" xfId="0" applyFont="1" applyFill="1" applyBorder="1" applyAlignment="1">
      <alignment horizontal="center" vertical="center"/>
    </xf>
    <xf numFmtId="0" fontId="20" fillId="3" borderId="68" xfId="0" applyNumberFormat="1" applyFont="1" applyFill="1" applyBorder="1" applyAlignment="1" applyProtection="1">
      <alignment wrapText="1"/>
    </xf>
    <xf numFmtId="0" fontId="54" fillId="6" borderId="0" xfId="0" applyNumberFormat="1" applyFont="1" applyFill="1" applyBorder="1" applyAlignment="1" applyProtection="1">
      <alignment horizontal="center" textRotation="90" wrapText="1"/>
    </xf>
    <xf numFmtId="3" fontId="23" fillId="7" borderId="9" xfId="38" applyNumberFormat="1" applyFont="1" applyFill="1" applyBorder="1" applyAlignment="1" applyProtection="1">
      <alignment horizontal="center" vertic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138" fillId="12" borderId="71" xfId="0" applyNumberFormat="1" applyFont="1" applyFill="1" applyBorder="1" applyAlignment="1" applyProtection="1">
      <alignment horizontal="left" wrapText="1"/>
    </xf>
    <xf numFmtId="0" fontId="136" fillId="0" borderId="77" xfId="0" applyNumberFormat="1" applyFont="1" applyFill="1" applyBorder="1" applyAlignment="1" applyProtection="1">
      <alignment horizontal="center" vertical="center" wrapText="1"/>
    </xf>
    <xf numFmtId="0" fontId="136" fillId="0" borderId="78" xfId="0" applyNumberFormat="1" applyFont="1" applyFill="1" applyBorder="1" applyAlignment="1" applyProtection="1">
      <alignment horizontal="center" vertical="center" wrapText="1"/>
    </xf>
    <xf numFmtId="0" fontId="138" fillId="11" borderId="0" xfId="0" applyNumberFormat="1" applyFont="1" applyFill="1" applyBorder="1" applyAlignment="1" applyProtection="1">
      <alignment wrapText="1"/>
    </xf>
    <xf numFmtId="0" fontId="139" fillId="11" borderId="0" xfId="0" applyNumberFormat="1" applyFont="1" applyFill="1" applyBorder="1" applyAlignment="1" applyProtection="1">
      <alignment wrapText="1"/>
    </xf>
    <xf numFmtId="0" fontId="138" fillId="11" borderId="0" xfId="0" applyNumberFormat="1" applyFont="1" applyFill="1" applyBorder="1" applyAlignment="1" applyProtection="1">
      <alignment horizontal="center" wrapText="1"/>
    </xf>
    <xf numFmtId="0" fontId="138" fillId="12" borderId="0" xfId="0" applyNumberFormat="1" applyFont="1" applyFill="1" applyBorder="1" applyAlignment="1" applyProtection="1">
      <alignment wrapText="1"/>
    </xf>
    <xf numFmtId="0" fontId="139" fillId="12" borderId="0" xfId="0" applyNumberFormat="1" applyFont="1" applyFill="1" applyBorder="1" applyAlignment="1" applyProtection="1">
      <alignment wrapText="1"/>
    </xf>
    <xf numFmtId="49" fontId="101" fillId="0" borderId="0" xfId="0" applyNumberFormat="1" applyFont="1" applyFill="1" applyBorder="1" applyAlignment="1" applyProtection="1">
      <alignment horizontal="center" vertical="center"/>
    </xf>
    <xf numFmtId="0" fontId="144" fillId="3" borderId="0" xfId="178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>
      <alignment horizontal="center"/>
    </xf>
    <xf numFmtId="0" fontId="101" fillId="0" borderId="0" xfId="0" applyNumberFormat="1" applyFont="1" applyFill="1" applyBorder="1" applyAlignment="1" applyProtection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/>
    </xf>
    <xf numFmtId="3" fontId="79" fillId="3" borderId="0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83" fillId="7" borderId="14" xfId="0" applyNumberFormat="1" applyFont="1" applyFill="1" applyBorder="1" applyAlignment="1" applyProtection="1">
      <alignment horizontal="center" vertical="center" wrapText="1"/>
    </xf>
    <xf numFmtId="0" fontId="83" fillId="7" borderId="0" xfId="0" applyNumberFormat="1" applyFont="1" applyFill="1" applyBorder="1" applyAlignment="1" applyProtection="1">
      <alignment horizontal="center" vertical="center" wrapText="1"/>
    </xf>
    <xf numFmtId="0" fontId="71" fillId="7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0" xfId="0" applyNumberFormat="1" applyFont="1" applyFill="1" applyBorder="1" applyAlignment="1" applyProtection="1">
      <alignment horizontal="center" vertical="center"/>
    </xf>
    <xf numFmtId="0" fontId="145" fillId="3" borderId="0" xfId="23" applyNumberFormat="1" applyFont="1" applyFill="1" applyBorder="1" applyAlignment="1" applyProtection="1">
      <alignment horizontal="center" vertical="center"/>
    </xf>
    <xf numFmtId="0" fontId="145" fillId="7" borderId="0" xfId="23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8" fillId="0" borderId="0" xfId="0" applyNumberFormat="1" applyFont="1" applyFill="1" applyBorder="1" applyAlignment="1" applyProtection="1">
      <alignment horizontal="center" vertical="center"/>
    </xf>
    <xf numFmtId="0" fontId="113" fillId="3" borderId="0" xfId="0" applyFont="1" applyFill="1" applyBorder="1" applyAlignment="1">
      <alignment horizontal="center"/>
    </xf>
    <xf numFmtId="0" fontId="65" fillId="3" borderId="0" xfId="0" applyFont="1" applyFill="1" applyBorder="1" applyAlignment="1">
      <alignment horizontal="center" vertical="center"/>
    </xf>
    <xf numFmtId="3" fontId="38" fillId="8" borderId="0" xfId="178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65" fillId="7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0" xfId="0" applyNumberFormat="1" applyFont="1" applyFill="1" applyBorder="1" applyAlignment="1" applyProtection="1">
      <alignment horizontal="center" vertical="center" wrapText="1"/>
    </xf>
    <xf numFmtId="3" fontId="146" fillId="8" borderId="5" xfId="0" applyNumberFormat="1" applyFont="1" applyFill="1" applyBorder="1" applyAlignment="1" applyProtection="1">
      <alignment horizontal="center" vertical="center"/>
    </xf>
    <xf numFmtId="0" fontId="146" fillId="8" borderId="0" xfId="0" applyNumberFormat="1" applyFont="1" applyFill="1" applyBorder="1" applyAlignment="1" applyProtection="1">
      <alignment horizontal="center" vertical="center"/>
    </xf>
    <xf numFmtId="0" fontId="85" fillId="7" borderId="50" xfId="0" applyFont="1" applyFill="1" applyBorder="1" applyAlignment="1">
      <alignment horizontal="center" vertical="center"/>
    </xf>
    <xf numFmtId="0" fontId="65" fillId="3" borderId="0" xfId="0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center" vertical="center"/>
    </xf>
    <xf numFmtId="0" fontId="63" fillId="3" borderId="0" xfId="0" applyNumberFormat="1" applyFont="1" applyFill="1" applyBorder="1" applyAlignment="1" applyProtection="1">
      <alignment horizontal="center" vertical="center"/>
    </xf>
    <xf numFmtId="0" fontId="54" fillId="6" borderId="0" xfId="0" applyNumberFormat="1" applyFont="1" applyFill="1" applyBorder="1" applyAlignment="1" applyProtection="1">
      <alignment horizontal="center" textRotation="90" wrapText="1"/>
    </xf>
    <xf numFmtId="0" fontId="102" fillId="0" borderId="0" xfId="0" applyNumberFormat="1" applyFont="1" applyFill="1" applyBorder="1" applyAlignment="1" applyProtection="1">
      <alignment horizontal="center" vertical="center"/>
    </xf>
    <xf numFmtId="49" fontId="101" fillId="0" borderId="0" xfId="0" applyNumberFormat="1" applyFont="1" applyFill="1" applyBorder="1" applyAlignment="1" applyProtection="1">
      <alignment horizontal="center" vertical="center"/>
    </xf>
    <xf numFmtId="0" fontId="101" fillId="0" borderId="0" xfId="0" applyNumberFormat="1" applyFont="1" applyFill="1" applyBorder="1" applyAlignment="1" applyProtection="1">
      <alignment horizontal="center" vertical="center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79" fillId="0" borderId="0" xfId="0" applyNumberFormat="1" applyFont="1" applyFill="1" applyBorder="1" applyAlignment="1" applyProtection="1">
      <alignment horizontal="center"/>
    </xf>
    <xf numFmtId="0" fontId="118" fillId="6" borderId="0" xfId="0" applyNumberFormat="1" applyFont="1" applyFill="1" applyBorder="1" applyAlignment="1" applyProtection="1">
      <alignment horizontal="center" textRotation="90" wrapText="1"/>
    </xf>
    <xf numFmtId="0" fontId="124" fillId="6" borderId="0" xfId="0" applyNumberFormat="1" applyFont="1" applyFill="1" applyBorder="1" applyAlignment="1" applyProtection="1">
      <alignment horizontal="center" vertical="center" wrapText="1"/>
    </xf>
    <xf numFmtId="0" fontId="99" fillId="0" borderId="0" xfId="0" applyFont="1" applyFill="1" applyAlignment="1">
      <alignment horizontal="center" vertical="center"/>
    </xf>
    <xf numFmtId="0" fontId="100" fillId="0" borderId="0" xfId="0" applyFont="1" applyFill="1" applyAlignment="1">
      <alignment horizontal="center" vertical="center"/>
    </xf>
    <xf numFmtId="0" fontId="57" fillId="6" borderId="0" xfId="0" applyNumberFormat="1" applyFont="1" applyFill="1" applyBorder="1" applyAlignment="1" applyProtection="1">
      <alignment horizontal="center" vertical="center" wrapText="1"/>
    </xf>
    <xf numFmtId="0" fontId="77" fillId="0" borderId="0" xfId="178" applyNumberFormat="1" applyFont="1" applyFill="1" applyBorder="1" applyAlignment="1" applyProtection="1">
      <alignment horizontal="center" wrapText="1"/>
    </xf>
    <xf numFmtId="0" fontId="96" fillId="5" borderId="0" xfId="0" applyNumberFormat="1" applyFont="1" applyFill="1" applyBorder="1" applyAlignment="1" applyProtection="1">
      <alignment horizontal="center" vertical="center" wrapText="1"/>
    </xf>
    <xf numFmtId="0" fontId="37" fillId="0" borderId="0" xfId="23" applyNumberFormat="1" applyFont="1" applyFill="1" applyBorder="1" applyAlignment="1" applyProtection="1">
      <alignment horizontal="center" vertical="center" wrapText="1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29" fillId="5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25" fillId="4" borderId="0" xfId="23" applyNumberFormat="1" applyFont="1" applyFill="1" applyBorder="1" applyAlignment="1" applyProtection="1">
      <alignment horizontal="center" vertical="center" wrapText="1"/>
    </xf>
    <xf numFmtId="0" fontId="25" fillId="0" borderId="0" xfId="23" applyNumberFormat="1" applyFont="1" applyFill="1" applyBorder="1" applyAlignment="1" applyProtection="1">
      <alignment horizontal="center" vertical="center" wrapText="1"/>
    </xf>
    <xf numFmtId="0" fontId="126" fillId="0" borderId="0" xfId="0" applyNumberFormat="1" applyFont="1" applyFill="1" applyBorder="1" applyAlignment="1" applyProtection="1">
      <alignment horizontal="center"/>
    </xf>
    <xf numFmtId="0" fontId="96" fillId="5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0" fillId="5" borderId="0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68" fillId="0" borderId="16" xfId="0" applyNumberFormat="1" applyFont="1" applyFill="1" applyBorder="1" applyAlignment="1" applyProtection="1">
      <alignment horizontal="left" vertical="center"/>
    </xf>
    <xf numFmtId="0" fontId="68" fillId="0" borderId="0" xfId="0" applyNumberFormat="1" applyFont="1" applyFill="1" applyBorder="1" applyAlignment="1" applyProtection="1">
      <alignment horizontal="left" vertical="center"/>
    </xf>
    <xf numFmtId="0" fontId="71" fillId="0" borderId="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 vertical="center"/>
    </xf>
    <xf numFmtId="0" fontId="68" fillId="7" borderId="19" xfId="0" applyFont="1" applyFill="1" applyBorder="1" applyAlignment="1">
      <alignment horizontal="center" vertical="center"/>
    </xf>
    <xf numFmtId="0" fontId="71" fillId="7" borderId="14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 vertical="center"/>
    </xf>
    <xf numFmtId="0" fontId="71" fillId="7" borderId="19" xfId="0" applyFont="1" applyFill="1" applyBorder="1" applyAlignment="1">
      <alignment horizontal="center" vertical="center"/>
    </xf>
    <xf numFmtId="0" fontId="121" fillId="6" borderId="13" xfId="0" applyNumberFormat="1" applyFont="1" applyFill="1" applyBorder="1" applyAlignment="1" applyProtection="1">
      <alignment horizontal="center" vertical="center" textRotation="255"/>
    </xf>
    <xf numFmtId="0" fontId="121" fillId="6" borderId="16" xfId="0" applyNumberFormat="1" applyFont="1" applyFill="1" applyBorder="1" applyAlignment="1" applyProtection="1">
      <alignment horizontal="center" vertical="center" textRotation="255"/>
    </xf>
    <xf numFmtId="0" fontId="68" fillId="7" borderId="14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 vertical="center" wrapText="1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71" fillId="7" borderId="20" xfId="0" applyNumberFormat="1" applyFont="1" applyFill="1" applyBorder="1" applyAlignment="1" applyProtection="1">
      <alignment horizontal="center" vertical="center"/>
    </xf>
    <xf numFmtId="0" fontId="68" fillId="7" borderId="59" xfId="0" applyNumberFormat="1" applyFont="1" applyFill="1" applyBorder="1" applyAlignment="1" applyProtection="1">
      <alignment horizontal="center" vertical="center"/>
    </xf>
    <xf numFmtId="0" fontId="68" fillId="0" borderId="59" xfId="0" applyNumberFormat="1" applyFont="1" applyFill="1" applyBorder="1" applyAlignment="1" applyProtection="1">
      <alignment horizontal="center" vertical="center"/>
    </xf>
    <xf numFmtId="0" fontId="68" fillId="7" borderId="22" xfId="0" applyNumberFormat="1" applyFont="1" applyFill="1" applyBorder="1" applyAlignment="1" applyProtection="1">
      <alignment horizontal="center" vertical="center"/>
    </xf>
    <xf numFmtId="0" fontId="68" fillId="7" borderId="23" xfId="0" applyNumberFormat="1" applyFont="1" applyFill="1" applyBorder="1" applyAlignment="1" applyProtection="1">
      <alignment horizontal="center" vertical="center"/>
    </xf>
    <xf numFmtId="0" fontId="68" fillId="7" borderId="24" xfId="0" applyNumberFormat="1" applyFont="1" applyFill="1" applyBorder="1" applyAlignment="1" applyProtection="1">
      <alignment horizontal="center" vertical="center"/>
    </xf>
    <xf numFmtId="0" fontId="71" fillId="7" borderId="15" xfId="0" applyNumberFormat="1" applyFont="1" applyFill="1" applyBorder="1" applyAlignment="1" applyProtection="1">
      <alignment horizontal="center" vertical="center"/>
    </xf>
    <xf numFmtId="0" fontId="71" fillId="0" borderId="16" xfId="0" applyFont="1" applyFill="1" applyBorder="1" applyAlignment="1">
      <alignment horizontal="left" vertical="center"/>
    </xf>
    <xf numFmtId="0" fontId="68" fillId="0" borderId="15" xfId="0" applyNumberFormat="1" applyFont="1" applyFill="1" applyBorder="1" applyAlignment="1" applyProtection="1">
      <alignment horizontal="center" vertical="center"/>
    </xf>
    <xf numFmtId="0" fontId="68" fillId="0" borderId="17" xfId="0" applyNumberFormat="1" applyFont="1" applyFill="1" applyBorder="1" applyAlignment="1" applyProtection="1">
      <alignment horizontal="center" vertical="center"/>
    </xf>
    <xf numFmtId="0" fontId="68" fillId="0" borderId="20" xfId="0" applyNumberFormat="1" applyFont="1" applyFill="1" applyBorder="1" applyAlignment="1" applyProtection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71" fillId="7" borderId="16" xfId="0" applyFont="1" applyFill="1" applyBorder="1" applyAlignment="1">
      <alignment horizontal="center" vertical="center"/>
    </xf>
    <xf numFmtId="0" fontId="68" fillId="7" borderId="15" xfId="0" applyNumberFormat="1" applyFont="1" applyFill="1" applyBorder="1" applyAlignment="1" applyProtection="1">
      <alignment horizontal="center" vertic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68" fillId="7" borderId="20" xfId="0" applyNumberFormat="1" applyFont="1" applyFill="1" applyBorder="1" applyAlignment="1" applyProtection="1">
      <alignment horizontal="center" vertical="center"/>
    </xf>
    <xf numFmtId="0" fontId="121" fillId="6" borderId="22" xfId="0" applyNumberFormat="1" applyFont="1" applyFill="1" applyBorder="1" applyAlignment="1" applyProtection="1">
      <alignment horizontal="center" vertical="center" textRotation="255"/>
    </xf>
    <xf numFmtId="0" fontId="121" fillId="6" borderId="23" xfId="0" applyNumberFormat="1" applyFont="1" applyFill="1" applyBorder="1" applyAlignment="1" applyProtection="1">
      <alignment horizontal="center" vertical="center" textRotation="255"/>
    </xf>
    <xf numFmtId="0" fontId="68" fillId="7" borderId="0" xfId="0" applyNumberFormat="1" applyFont="1" applyFill="1" applyBorder="1" applyAlignment="1" applyProtection="1">
      <alignment horizontal="center" vertical="center"/>
    </xf>
    <xf numFmtId="0" fontId="68" fillId="7" borderId="0" xfId="0" applyNumberFormat="1" applyFont="1" applyFill="1" applyBorder="1" applyAlignment="1" applyProtection="1">
      <alignment horizontal="center"/>
    </xf>
    <xf numFmtId="0" fontId="71" fillId="7" borderId="16" xfId="0" applyFont="1" applyFill="1" applyBorder="1" applyAlignment="1">
      <alignment horizontal="center" vertical="center" wrapText="1"/>
    </xf>
    <xf numFmtId="0" fontId="71" fillId="7" borderId="18" xfId="0" applyFont="1" applyFill="1" applyBorder="1" applyAlignment="1">
      <alignment horizontal="center" vertical="center" wrapText="1"/>
    </xf>
    <xf numFmtId="0" fontId="68" fillId="7" borderId="19" xfId="0" applyNumberFormat="1" applyFont="1" applyFill="1" applyBorder="1" applyAlignment="1" applyProtection="1">
      <alignment horizontal="center" vertical="center"/>
    </xf>
    <xf numFmtId="0" fontId="71" fillId="7" borderId="13" xfId="0" applyFont="1" applyFill="1" applyBorder="1" applyAlignment="1">
      <alignment horizontal="left" vertical="center"/>
    </xf>
    <xf numFmtId="0" fontId="71" fillId="7" borderId="16" xfId="0" applyFont="1" applyFill="1" applyBorder="1" applyAlignment="1">
      <alignment horizontal="left" vertical="center"/>
    </xf>
    <xf numFmtId="0" fontId="63" fillId="3" borderId="0" xfId="0" applyFont="1" applyFill="1" applyBorder="1" applyAlignment="1">
      <alignment horizontal="center"/>
    </xf>
    <xf numFmtId="0" fontId="63" fillId="7" borderId="54" xfId="0" applyNumberFormat="1" applyFont="1" applyFill="1" applyBorder="1" applyAlignment="1" applyProtection="1">
      <alignment horizontal="center" vertical="center"/>
    </xf>
    <xf numFmtId="0" fontId="63" fillId="7" borderId="35" xfId="0" applyNumberFormat="1" applyFont="1" applyFill="1" applyBorder="1" applyAlignment="1" applyProtection="1">
      <alignment horizontal="center" vertical="center"/>
    </xf>
    <xf numFmtId="0" fontId="63" fillId="7" borderId="55" xfId="0" applyNumberFormat="1" applyFont="1" applyFill="1" applyBorder="1" applyAlignment="1" applyProtection="1">
      <alignment horizontal="center" vertical="center"/>
    </xf>
    <xf numFmtId="0" fontId="63" fillId="3" borderId="44" xfId="0" applyNumberFormat="1" applyFont="1" applyFill="1" applyBorder="1" applyAlignment="1" applyProtection="1">
      <alignment horizontal="center" vertical="center"/>
    </xf>
    <xf numFmtId="0" fontId="63" fillId="3" borderId="29" xfId="0" applyNumberFormat="1" applyFont="1" applyFill="1" applyBorder="1" applyAlignment="1" applyProtection="1">
      <alignment horizontal="center" vertic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7" borderId="0" xfId="0" applyFont="1" applyFill="1" applyBorder="1" applyAlignment="1">
      <alignment horizontal="center" vertical="center"/>
    </xf>
    <xf numFmtId="0" fontId="63" fillId="3" borderId="0" xfId="0" applyFont="1" applyFill="1" applyBorder="1" applyAlignment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63" fillId="7" borderId="34" xfId="0" applyNumberFormat="1" applyFont="1" applyFill="1" applyBorder="1" applyAlignment="1" applyProtection="1">
      <alignment horizontal="center" vertical="center"/>
    </xf>
    <xf numFmtId="0" fontId="63" fillId="0" borderId="16" xfId="0" applyNumberFormat="1" applyFont="1" applyFill="1" applyBorder="1" applyAlignment="1" applyProtection="1">
      <alignment horizontal="left"/>
    </xf>
    <xf numFmtId="0" fontId="63" fillId="0" borderId="0" xfId="0" applyNumberFormat="1" applyFont="1" applyFill="1" applyBorder="1" applyAlignment="1" applyProtection="1">
      <alignment horizontal="left"/>
    </xf>
    <xf numFmtId="0" fontId="65" fillId="3" borderId="16" xfId="0" applyFont="1" applyFill="1" applyBorder="1" applyAlignment="1">
      <alignment horizontal="left" vertical="center"/>
    </xf>
    <xf numFmtId="0" fontId="63" fillId="7" borderId="14" xfId="0" applyFont="1" applyFill="1" applyBorder="1" applyAlignment="1">
      <alignment horizontal="center" vertical="center"/>
    </xf>
    <xf numFmtId="0" fontId="63" fillId="7" borderId="0" xfId="0" applyNumberFormat="1" applyFont="1" applyFill="1" applyBorder="1" applyAlignment="1" applyProtection="1">
      <alignment horizontal="center" vertical="center"/>
    </xf>
    <xf numFmtId="0" fontId="65" fillId="0" borderId="16" xfId="0" applyFont="1" applyFill="1" applyBorder="1" applyAlignment="1">
      <alignment horizontal="center" vertical="center"/>
    </xf>
    <xf numFmtId="0" fontId="63" fillId="0" borderId="54" xfId="0" applyNumberFormat="1" applyFont="1" applyFill="1" applyBorder="1" applyAlignment="1" applyProtection="1">
      <alignment horizontal="center" vertical="center"/>
    </xf>
    <xf numFmtId="0" fontId="63" fillId="0" borderId="35" xfId="0" applyNumberFormat="1" applyFont="1" applyFill="1" applyBorder="1" applyAlignment="1" applyProtection="1">
      <alignment horizontal="center" vertical="center"/>
    </xf>
    <xf numFmtId="0" fontId="63" fillId="0" borderId="55" xfId="0" applyNumberFormat="1" applyFont="1" applyFill="1" applyBorder="1" applyAlignment="1" applyProtection="1">
      <alignment horizontal="center" vertical="center"/>
    </xf>
    <xf numFmtId="0" fontId="65" fillId="7" borderId="13" xfId="0" applyFont="1" applyFill="1" applyBorder="1" applyAlignment="1">
      <alignment horizontal="center" vertical="center"/>
    </xf>
    <xf numFmtId="0" fontId="65" fillId="7" borderId="16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5" fillId="7" borderId="19" xfId="0" applyFont="1" applyFill="1" applyBorder="1" applyAlignment="1">
      <alignment horizontal="center" vertical="center"/>
    </xf>
    <xf numFmtId="0" fontId="63" fillId="7" borderId="23" xfId="0" applyNumberFormat="1" applyFont="1" applyFill="1" applyBorder="1" applyAlignment="1" applyProtection="1">
      <alignment horizontal="center" vertical="center"/>
    </xf>
    <xf numFmtId="0" fontId="63" fillId="7" borderId="24" xfId="0" applyNumberFormat="1" applyFont="1" applyFill="1" applyBorder="1" applyAlignment="1" applyProtection="1">
      <alignment horizontal="center" vertical="center"/>
    </xf>
    <xf numFmtId="0" fontId="23" fillId="7" borderId="15" xfId="0" applyNumberFormat="1" applyFont="1" applyFill="1" applyBorder="1" applyAlignment="1" applyProtection="1">
      <alignment horizontal="center" vertical="center"/>
    </xf>
    <xf numFmtId="0" fontId="23" fillId="7" borderId="0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0" fontId="71" fillId="0" borderId="17" xfId="0" applyNumberFormat="1" applyFont="1" applyFill="1" applyBorder="1" applyAlignment="1" applyProtection="1">
      <alignment horizontal="center" vertical="center"/>
    </xf>
    <xf numFmtId="0" fontId="71" fillId="0" borderId="13" xfId="0" applyNumberFormat="1" applyFont="1" applyFill="1" applyBorder="1" applyAlignment="1" applyProtection="1">
      <alignment horizontal="left" vertical="center"/>
    </xf>
    <xf numFmtId="0" fontId="71" fillId="0" borderId="0" xfId="0" applyNumberFormat="1" applyFont="1" applyFill="1" applyBorder="1" applyAlignment="1" applyProtection="1">
      <alignment horizontal="left" vertical="center"/>
    </xf>
    <xf numFmtId="0" fontId="121" fillId="6" borderId="18" xfId="0" applyNumberFormat="1" applyFont="1" applyFill="1" applyBorder="1" applyAlignment="1" applyProtection="1">
      <alignment horizontal="center" vertical="center" textRotation="255"/>
    </xf>
    <xf numFmtId="0" fontId="117" fillId="6" borderId="13" xfId="0" applyNumberFormat="1" applyFont="1" applyFill="1" applyBorder="1" applyAlignment="1" applyProtection="1">
      <alignment horizontal="center" vertical="center" textRotation="255"/>
    </xf>
    <xf numFmtId="0" fontId="117" fillId="6" borderId="16" xfId="0" applyNumberFormat="1" applyFont="1" applyFill="1" applyBorder="1" applyAlignment="1" applyProtection="1">
      <alignment horizontal="center" vertical="center" textRotation="255"/>
    </xf>
    <xf numFmtId="0" fontId="68" fillId="7" borderId="59" xfId="23" applyNumberFormat="1" applyFont="1" applyFill="1" applyBorder="1" applyAlignment="1" applyProtection="1">
      <alignment horizontal="center" vertical="center"/>
    </xf>
    <xf numFmtId="0" fontId="98" fillId="7" borderId="14" xfId="0" applyFont="1" applyFill="1" applyBorder="1" applyAlignment="1">
      <alignment horizontal="center" vertical="center"/>
    </xf>
    <xf numFmtId="0" fontId="98" fillId="7" borderId="0" xfId="0" applyFont="1" applyFill="1" applyBorder="1" applyAlignment="1">
      <alignment horizontal="center" vertical="center"/>
    </xf>
    <xf numFmtId="0" fontId="94" fillId="7" borderId="0" xfId="0" applyFont="1" applyFill="1" applyBorder="1" applyAlignment="1">
      <alignment horizontal="center" vertical="center"/>
    </xf>
    <xf numFmtId="0" fontId="94" fillId="7" borderId="19" xfId="0" applyFont="1" applyFill="1" applyBorder="1" applyAlignment="1">
      <alignment horizontal="center" vertical="center"/>
    </xf>
    <xf numFmtId="0" fontId="71" fillId="7" borderId="13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0" fontId="0" fillId="0" borderId="16" xfId="0" applyNumberFormat="1" applyFill="1" applyBorder="1" applyAlignment="1" applyProtection="1">
      <alignment horizontal="center" vertical="center"/>
    </xf>
    <xf numFmtId="0" fontId="68" fillId="0" borderId="23" xfId="0" applyNumberFormat="1" applyFon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horizontal="center" vertical="center"/>
    </xf>
    <xf numFmtId="0" fontId="91" fillId="6" borderId="14" xfId="0" applyNumberFormat="1" applyFont="1" applyFill="1" applyBorder="1" applyAlignment="1" applyProtection="1">
      <alignment horizontal="center" vertical="center" textRotation="255"/>
    </xf>
    <xf numFmtId="0" fontId="91" fillId="6" borderId="0" xfId="0" applyNumberFormat="1" applyFont="1" applyFill="1" applyBorder="1" applyAlignment="1" applyProtection="1">
      <alignment horizontal="center" vertical="center" textRotation="255"/>
    </xf>
    <xf numFmtId="0" fontId="63" fillId="0" borderId="15" xfId="0" applyNumberFormat="1" applyFont="1" applyFill="1" applyBorder="1" applyAlignment="1" applyProtection="1">
      <alignment horizontal="center" vertical="center"/>
    </xf>
    <xf numFmtId="0" fontId="63" fillId="0" borderId="17" xfId="0" applyNumberFormat="1" applyFont="1" applyFill="1" applyBorder="1" applyAlignment="1" applyProtection="1">
      <alignment horizontal="center" vertical="center"/>
    </xf>
    <xf numFmtId="0" fontId="63" fillId="0" borderId="20" xfId="0" applyNumberFormat="1" applyFont="1" applyFill="1" applyBorder="1" applyAlignment="1" applyProtection="1">
      <alignment horizontal="center" vertical="center"/>
    </xf>
    <xf numFmtId="0" fontId="63" fillId="7" borderId="15" xfId="0" applyNumberFormat="1" applyFont="1" applyFill="1" applyBorder="1" applyAlignment="1" applyProtection="1">
      <alignment horizontal="center" vertical="center"/>
    </xf>
    <xf numFmtId="0" fontId="63" fillId="7" borderId="17" xfId="0" applyNumberFormat="1" applyFont="1" applyFill="1" applyBorder="1" applyAlignment="1" applyProtection="1">
      <alignment horizontal="center" vertical="center"/>
    </xf>
    <xf numFmtId="0" fontId="63" fillId="7" borderId="20" xfId="0" applyNumberFormat="1" applyFont="1" applyFill="1" applyBorder="1" applyAlignment="1" applyProtection="1">
      <alignment horizontal="center" vertical="center"/>
    </xf>
    <xf numFmtId="0" fontId="23" fillId="3" borderId="20" xfId="0" applyNumberFormat="1" applyFont="1" applyFill="1" applyBorder="1" applyAlignment="1" applyProtection="1">
      <alignment horizontal="center" vertical="center"/>
    </xf>
    <xf numFmtId="0" fontId="65" fillId="7" borderId="14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/>
    </xf>
    <xf numFmtId="0" fontId="63" fillId="0" borderId="19" xfId="0" applyFont="1" applyFill="1" applyBorder="1" applyAlignment="1">
      <alignment horizontal="center" vertical="center"/>
    </xf>
    <xf numFmtId="0" fontId="85" fillId="7" borderId="0" xfId="0" applyFont="1" applyFill="1" applyBorder="1" applyAlignment="1">
      <alignment horizontal="center" vertical="center"/>
    </xf>
    <xf numFmtId="0" fontId="63" fillId="7" borderId="22" xfId="0" applyNumberFormat="1" applyFont="1" applyFill="1" applyBorder="1" applyAlignment="1" applyProtection="1">
      <alignment horizontal="center" vertical="center"/>
    </xf>
    <xf numFmtId="0" fontId="63" fillId="0" borderId="22" xfId="0" applyNumberFormat="1" applyFont="1" applyFill="1" applyBorder="1" applyAlignment="1" applyProtection="1">
      <alignment horizontal="center" vertical="center"/>
    </xf>
    <xf numFmtId="0" fontId="63" fillId="0" borderId="23" xfId="0" applyNumberFormat="1" applyFont="1" applyFill="1" applyBorder="1" applyAlignment="1" applyProtection="1">
      <alignment horizontal="center" vertical="center"/>
    </xf>
    <xf numFmtId="0" fontId="63" fillId="0" borderId="24" xfId="0" applyNumberFormat="1" applyFont="1" applyFill="1" applyBorder="1" applyAlignment="1" applyProtection="1">
      <alignment horizontal="center" vertical="center"/>
    </xf>
    <xf numFmtId="0" fontId="68" fillId="7" borderId="27" xfId="23" applyNumberFormat="1" applyFont="1" applyFill="1" applyBorder="1" applyAlignment="1" applyProtection="1">
      <alignment horizontal="center" vertical="center"/>
    </xf>
    <xf numFmtId="0" fontId="68" fillId="7" borderId="29" xfId="23" applyNumberFormat="1" applyFont="1" applyFill="1" applyBorder="1" applyAlignment="1" applyProtection="1">
      <alignment horizontal="center" vertical="center"/>
    </xf>
    <xf numFmtId="0" fontId="68" fillId="7" borderId="37" xfId="23" applyNumberFormat="1" applyFont="1" applyFill="1" applyBorder="1" applyAlignment="1" applyProtection="1">
      <alignment horizontal="center" vertical="center"/>
    </xf>
    <xf numFmtId="0" fontId="68" fillId="3" borderId="44" xfId="23" applyNumberFormat="1" applyFont="1" applyFill="1" applyBorder="1" applyAlignment="1" applyProtection="1">
      <alignment horizontal="center" vertical="center"/>
    </xf>
    <xf numFmtId="0" fontId="68" fillId="3" borderId="29" xfId="23" applyNumberFormat="1" applyFont="1" applyFill="1" applyBorder="1" applyAlignment="1" applyProtection="1">
      <alignment horizontal="center" vertical="center"/>
    </xf>
    <xf numFmtId="0" fontId="68" fillId="3" borderId="37" xfId="23" applyNumberFormat="1" applyFont="1" applyFill="1" applyBorder="1" applyAlignment="1" applyProtection="1">
      <alignment horizontal="center" vertical="center"/>
    </xf>
    <xf numFmtId="0" fontId="71" fillId="3" borderId="17" xfId="0" applyNumberFormat="1" applyFont="1" applyFill="1" applyBorder="1" applyAlignment="1" applyProtection="1">
      <alignment horizontal="center" vertical="center"/>
    </xf>
    <xf numFmtId="0" fontId="68" fillId="7" borderId="48" xfId="23" applyNumberFormat="1" applyFont="1" applyFill="1" applyBorder="1" applyAlignment="1" applyProtection="1">
      <alignment horizontal="center" vertical="center"/>
    </xf>
    <xf numFmtId="0" fontId="68" fillId="7" borderId="42" xfId="23" applyNumberFormat="1" applyFont="1" applyFill="1" applyBorder="1" applyAlignment="1" applyProtection="1">
      <alignment horizontal="center" vertical="center"/>
    </xf>
    <xf numFmtId="0" fontId="68" fillId="0" borderId="38" xfId="0" applyNumberFormat="1" applyFont="1" applyFill="1" applyBorder="1" applyAlignment="1" applyProtection="1">
      <alignment horizontal="left"/>
    </xf>
    <xf numFmtId="0" fontId="68" fillId="0" borderId="0" xfId="0" applyNumberFormat="1" applyFont="1" applyFill="1" applyBorder="1" applyAlignment="1" applyProtection="1">
      <alignment horizontal="left"/>
    </xf>
    <xf numFmtId="0" fontId="71" fillId="3" borderId="16" xfId="0" applyFont="1" applyFill="1" applyBorder="1" applyAlignment="1">
      <alignment horizontal="left" vertical="center"/>
    </xf>
    <xf numFmtId="0" fontId="71" fillId="7" borderId="18" xfId="0" applyFont="1" applyFill="1" applyBorder="1" applyAlignment="1">
      <alignment horizontal="center" vertical="center"/>
    </xf>
    <xf numFmtId="0" fontId="68" fillId="3" borderId="0" xfId="0" applyFont="1" applyFill="1" applyBorder="1" applyAlignment="1">
      <alignment horizontal="center" vertical="center"/>
    </xf>
    <xf numFmtId="0" fontId="122" fillId="6" borderId="57" xfId="0" applyNumberFormat="1" applyFont="1" applyFill="1" applyBorder="1" applyAlignment="1" applyProtection="1">
      <alignment horizontal="center" vertical="center" textRotation="255"/>
    </xf>
    <xf numFmtId="0" fontId="122" fillId="6" borderId="23" xfId="0" applyNumberFormat="1" applyFont="1" applyFill="1" applyBorder="1" applyAlignment="1" applyProtection="1">
      <alignment horizontal="center" vertical="center" textRotation="255"/>
    </xf>
    <xf numFmtId="0" fontId="122" fillId="6" borderId="58" xfId="0" applyNumberFormat="1" applyFont="1" applyFill="1" applyBorder="1" applyAlignment="1" applyProtection="1">
      <alignment horizontal="center" vertical="center" textRotation="255"/>
    </xf>
    <xf numFmtId="0" fontId="71" fillId="3" borderId="16" xfId="0" applyFont="1" applyFill="1" applyBorder="1" applyAlignment="1">
      <alignment horizontal="center" vertical="center"/>
    </xf>
    <xf numFmtId="0" fontId="63" fillId="0" borderId="41" xfId="0" applyNumberFormat="1" applyFont="1" applyFill="1" applyBorder="1" applyAlignment="1" applyProtection="1">
      <alignment horizontal="center" vertical="center"/>
    </xf>
    <xf numFmtId="0" fontId="63" fillId="0" borderId="43" xfId="0" applyNumberFormat="1" applyFont="1" applyFill="1" applyBorder="1" applyAlignment="1" applyProtection="1">
      <alignment horizontal="center" vertical="center"/>
    </xf>
    <xf numFmtId="0" fontId="63" fillId="0" borderId="42" xfId="0" applyNumberFormat="1" applyFont="1" applyFill="1" applyBorder="1" applyAlignment="1" applyProtection="1">
      <alignment horizontal="center" vertical="center"/>
    </xf>
    <xf numFmtId="0" fontId="85" fillId="7" borderId="14" xfId="0" applyFont="1" applyFill="1" applyBorder="1" applyAlignment="1">
      <alignment horizontal="center" vertical="center" wrapText="1"/>
    </xf>
    <xf numFmtId="0" fontId="85" fillId="7" borderId="0" xfId="0" applyFont="1" applyFill="1" applyBorder="1" applyAlignment="1">
      <alignment horizontal="center" vertical="center" wrapText="1"/>
    </xf>
    <xf numFmtId="0" fontId="85" fillId="7" borderId="19" xfId="0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center" vertical="center" wrapText="1"/>
    </xf>
    <xf numFmtId="0" fontId="88" fillId="0" borderId="19" xfId="0" applyFont="1" applyFill="1" applyBorder="1" applyAlignment="1">
      <alignment horizontal="center" vertical="center" wrapText="1"/>
    </xf>
    <xf numFmtId="0" fontId="83" fillId="7" borderId="15" xfId="0" applyNumberFormat="1" applyFont="1" applyFill="1" applyBorder="1" applyAlignment="1" applyProtection="1">
      <alignment horizontal="center" vertical="center"/>
    </xf>
    <xf numFmtId="0" fontId="83" fillId="7" borderId="17" xfId="0" applyNumberFormat="1" applyFont="1" applyFill="1" applyBorder="1" applyAlignment="1" applyProtection="1">
      <alignment horizontal="center" vertical="center"/>
    </xf>
    <xf numFmtId="0" fontId="97" fillId="0" borderId="0" xfId="0" applyFont="1" applyFill="1" applyBorder="1" applyAlignment="1">
      <alignment horizontal="center" vertical="center"/>
    </xf>
    <xf numFmtId="0" fontId="63" fillId="0" borderId="13" xfId="0" applyNumberFormat="1" applyFont="1" applyFill="1" applyBorder="1" applyAlignment="1" applyProtection="1">
      <alignment horizontal="left" vertical="center"/>
    </xf>
    <xf numFmtId="0" fontId="63" fillId="0" borderId="14" xfId="0" applyNumberFormat="1" applyFont="1" applyFill="1" applyBorder="1" applyAlignment="1" applyProtection="1">
      <alignment horizontal="left" vertical="center"/>
    </xf>
    <xf numFmtId="0" fontId="63" fillId="0" borderId="0" xfId="0" applyNumberFormat="1" applyFont="1" applyFill="1" applyBorder="1" applyAlignment="1" applyProtection="1">
      <alignment horizontal="left" vertical="center"/>
    </xf>
    <xf numFmtId="0" fontId="94" fillId="7" borderId="14" xfId="0" applyFont="1" applyFill="1" applyBorder="1" applyAlignment="1">
      <alignment horizontal="center" vertical="center"/>
    </xf>
    <xf numFmtId="0" fontId="97" fillId="7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 vertical="center"/>
    </xf>
    <xf numFmtId="0" fontId="65" fillId="7" borderId="14" xfId="0" applyFont="1" applyFill="1" applyBorder="1" applyAlignment="1">
      <alignment horizontal="center" vertical="center" wrapText="1"/>
    </xf>
    <xf numFmtId="0" fontId="65" fillId="7" borderId="0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88" fillId="0" borderId="13" xfId="0" applyFont="1" applyFill="1" applyBorder="1" applyAlignment="1">
      <alignment horizontal="center" vertical="center" wrapText="1"/>
    </xf>
    <xf numFmtId="0" fontId="88" fillId="0" borderId="16" xfId="0" applyFont="1" applyFill="1" applyBorder="1" applyAlignment="1">
      <alignment horizontal="center" vertical="center" wrapText="1"/>
    </xf>
    <xf numFmtId="0" fontId="88" fillId="0" borderId="18" xfId="0" applyFont="1" applyFill="1" applyBorder="1" applyAlignment="1">
      <alignment horizontal="center" vertical="center" wrapText="1"/>
    </xf>
    <xf numFmtId="0" fontId="65" fillId="7" borderId="19" xfId="0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98" fillId="0" borderId="19" xfId="0" applyFont="1" applyFill="1" applyBorder="1" applyAlignment="1">
      <alignment horizontal="center"/>
    </xf>
    <xf numFmtId="0" fontId="122" fillId="6" borderId="22" xfId="0" applyNumberFormat="1" applyFont="1" applyFill="1" applyBorder="1" applyAlignment="1" applyProtection="1">
      <alignment horizontal="center" vertical="center" textRotation="255" wrapText="1"/>
    </xf>
    <xf numFmtId="0" fontId="122" fillId="6" borderId="23" xfId="0" applyNumberFormat="1" applyFont="1" applyFill="1" applyBorder="1" applyAlignment="1" applyProtection="1">
      <alignment horizontal="center" vertical="center" textRotation="255" wrapText="1"/>
    </xf>
    <xf numFmtId="0" fontId="122" fillId="6" borderId="24" xfId="0" applyNumberFormat="1" applyFont="1" applyFill="1" applyBorder="1" applyAlignment="1" applyProtection="1">
      <alignment horizontal="center" vertical="center" textRotation="255" wrapText="1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68" fillId="0" borderId="22" xfId="0" applyNumberFormat="1" applyFont="1" applyFill="1" applyBorder="1" applyAlignment="1" applyProtection="1">
      <alignment horizontal="center" vertical="center"/>
    </xf>
    <xf numFmtId="0" fontId="71" fillId="7" borderId="14" xfId="0" applyNumberFormat="1" applyFont="1" applyFill="1" applyBorder="1" applyAlignment="1" applyProtection="1">
      <alignment horizontal="center" vertical="center"/>
    </xf>
    <xf numFmtId="0" fontId="71" fillId="7" borderId="0" xfId="0" applyNumberFormat="1" applyFont="1" applyFill="1" applyBorder="1" applyAlignment="1" applyProtection="1">
      <alignment horizontal="center" vertical="center"/>
    </xf>
    <xf numFmtId="0" fontId="71" fillId="7" borderId="23" xfId="0" applyFont="1" applyFill="1" applyBorder="1" applyAlignment="1">
      <alignment horizontal="center" vertical="center"/>
    </xf>
    <xf numFmtId="0" fontId="71" fillId="7" borderId="24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/>
    </xf>
    <xf numFmtId="0" fontId="71" fillId="0" borderId="23" xfId="0" applyFont="1" applyFill="1" applyBorder="1" applyAlignment="1">
      <alignment horizontal="center" vertical="center"/>
    </xf>
    <xf numFmtId="0" fontId="71" fillId="0" borderId="24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0" xfId="0" applyNumberFormat="1" applyFont="1" applyFill="1" applyBorder="1" applyAlignment="1" applyProtection="1">
      <alignment horizontal="center" vertical="center" wrapText="1"/>
    </xf>
    <xf numFmtId="0" fontId="68" fillId="7" borderId="0" xfId="0" applyNumberFormat="1" applyFont="1" applyFill="1" applyBorder="1" applyAlignment="1" applyProtection="1">
      <alignment horizontal="center" vertical="center" wrapText="1"/>
    </xf>
    <xf numFmtId="0" fontId="68" fillId="7" borderId="59" xfId="0" applyNumberFormat="1" applyFont="1" applyFill="1" applyBorder="1" applyAlignment="1" applyProtection="1">
      <alignment horizontal="center" vertical="center" wrapText="1"/>
    </xf>
    <xf numFmtId="0" fontId="68" fillId="3" borderId="59" xfId="0" applyNumberFormat="1" applyFont="1" applyFill="1" applyBorder="1" applyAlignment="1" applyProtection="1">
      <alignment horizontal="center" vertical="center"/>
    </xf>
    <xf numFmtId="0" fontId="68" fillId="7" borderId="17" xfId="0" applyNumberFormat="1" applyFont="1" applyFill="1" applyBorder="1" applyAlignment="1" applyProtection="1">
      <alignment horizontal="center" vertical="center" wrapText="1"/>
    </xf>
    <xf numFmtId="0" fontId="121" fillId="6" borderId="14" xfId="0" applyNumberFormat="1" applyFont="1" applyFill="1" applyBorder="1" applyAlignment="1" applyProtection="1">
      <alignment horizontal="center" vertical="center" textRotation="255"/>
    </xf>
    <xf numFmtId="0" fontId="121" fillId="6" borderId="0" xfId="0" applyNumberFormat="1" applyFont="1" applyFill="1" applyBorder="1" applyAlignment="1" applyProtection="1">
      <alignment horizontal="center" vertical="center" textRotation="255"/>
    </xf>
    <xf numFmtId="0" fontId="71" fillId="3" borderId="0" xfId="0" applyFont="1" applyFill="1" applyBorder="1" applyAlignment="1">
      <alignment horizontal="center" vertical="center"/>
    </xf>
    <xf numFmtId="0" fontId="71" fillId="3" borderId="0" xfId="0" applyNumberFormat="1" applyFont="1" applyFill="1" applyBorder="1" applyAlignment="1" applyProtection="1">
      <alignment horizontal="center" vertical="center"/>
    </xf>
    <xf numFmtId="0" fontId="23" fillId="0" borderId="20" xfId="0" applyNumberFormat="1" applyFont="1" applyFill="1" applyBorder="1" applyAlignment="1" applyProtection="1">
      <alignment horizontal="center" vertical="center"/>
    </xf>
    <xf numFmtId="0" fontId="63" fillId="3" borderId="15" xfId="0" applyNumberFormat="1" applyFont="1" applyFill="1" applyBorder="1" applyAlignment="1" applyProtection="1">
      <alignment horizontal="center" vertical="center"/>
    </xf>
    <xf numFmtId="0" fontId="63" fillId="3" borderId="17" xfId="0" applyNumberFormat="1" applyFont="1" applyFill="1" applyBorder="1" applyAlignment="1" applyProtection="1">
      <alignment horizontal="center" vertical="center"/>
    </xf>
    <xf numFmtId="0" fontId="63" fillId="0" borderId="16" xfId="0" applyNumberFormat="1" applyFont="1" applyFill="1" applyBorder="1" applyAlignment="1" applyProtection="1">
      <alignment horizontal="left"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horizontal="center" vertical="center"/>
    </xf>
    <xf numFmtId="0" fontId="68" fillId="0" borderId="16" xfId="0" applyNumberFormat="1" applyFont="1" applyFill="1" applyBorder="1" applyAlignment="1" applyProtection="1">
      <alignment horizontal="left"/>
    </xf>
    <xf numFmtId="0" fontId="123" fillId="6" borderId="13" xfId="0" applyNumberFormat="1" applyFont="1" applyFill="1" applyBorder="1" applyAlignment="1" applyProtection="1">
      <alignment horizontal="center" vertical="center" textRotation="255"/>
    </xf>
    <xf numFmtId="0" fontId="123" fillId="6" borderId="16" xfId="0" applyNumberFormat="1" applyFont="1" applyFill="1" applyBorder="1" applyAlignment="1" applyProtection="1">
      <alignment horizontal="center" vertical="center" textRotation="255"/>
    </xf>
    <xf numFmtId="0" fontId="71" fillId="0" borderId="20" xfId="0" applyNumberFormat="1" applyFont="1" applyFill="1" applyBorder="1" applyAlignment="1" applyProtection="1">
      <alignment horizontal="center" vertical="center"/>
    </xf>
    <xf numFmtId="0" fontId="122" fillId="6" borderId="13" xfId="0" applyNumberFormat="1" applyFont="1" applyFill="1" applyBorder="1" applyAlignment="1" applyProtection="1">
      <alignment horizontal="center" vertical="center" textRotation="255"/>
    </xf>
    <xf numFmtId="0" fontId="122" fillId="6" borderId="16" xfId="0" applyNumberFormat="1" applyFont="1" applyFill="1" applyBorder="1" applyAlignment="1" applyProtection="1">
      <alignment horizontal="center" vertical="center" textRotation="255"/>
    </xf>
    <xf numFmtId="0" fontId="71" fillId="0" borderId="19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 vertical="center"/>
    </xf>
    <xf numFmtId="0" fontId="68" fillId="0" borderId="0" xfId="0" applyNumberFormat="1" applyFont="1" applyFill="1" applyBorder="1" applyAlignment="1" applyProtection="1">
      <alignment horizontal="center" vertical="center"/>
    </xf>
    <xf numFmtId="0" fontId="68" fillId="0" borderId="19" xfId="0" applyNumberFormat="1" applyFont="1" applyFill="1" applyBorder="1" applyAlignment="1" applyProtection="1">
      <alignment horizontal="center" vertical="center"/>
    </xf>
    <xf numFmtId="0" fontId="68" fillId="7" borderId="45" xfId="23" applyNumberFormat="1" applyFont="1" applyFill="1" applyBorder="1" applyAlignment="1" applyProtection="1">
      <alignment horizontal="center" vertical="center"/>
    </xf>
    <xf numFmtId="0" fontId="68" fillId="7" borderId="46" xfId="23" applyNumberFormat="1" applyFont="1" applyFill="1" applyBorder="1" applyAlignment="1" applyProtection="1">
      <alignment horizontal="center" vertical="center"/>
    </xf>
    <xf numFmtId="0" fontId="68" fillId="7" borderId="47" xfId="23" applyNumberFormat="1" applyFont="1" applyFill="1" applyBorder="1" applyAlignment="1" applyProtection="1">
      <alignment horizontal="center" vertical="center"/>
    </xf>
    <xf numFmtId="0" fontId="68" fillId="0" borderId="45" xfId="23" applyNumberFormat="1" applyFont="1" applyFill="1" applyBorder="1" applyAlignment="1" applyProtection="1">
      <alignment horizontal="center" vertical="center"/>
    </xf>
    <xf numFmtId="0" fontId="68" fillId="0" borderId="46" xfId="23" applyNumberFormat="1" applyFont="1" applyFill="1" applyBorder="1" applyAlignment="1" applyProtection="1">
      <alignment horizontal="center" vertical="center"/>
    </xf>
    <xf numFmtId="0" fontId="68" fillId="0" borderId="53" xfId="23" applyNumberFormat="1" applyFont="1" applyFill="1" applyBorder="1" applyAlignment="1" applyProtection="1">
      <alignment horizontal="center" vertical="center"/>
    </xf>
    <xf numFmtId="0" fontId="71" fillId="0" borderId="43" xfId="0" applyNumberFormat="1" applyFont="1" applyFill="1" applyBorder="1" applyAlignment="1" applyProtection="1">
      <alignment horizontal="center" vertical="center"/>
    </xf>
    <xf numFmtId="0" fontId="71" fillId="7" borderId="43" xfId="0" applyNumberFormat="1" applyFont="1" applyFill="1" applyBorder="1" applyAlignment="1" applyProtection="1">
      <alignment horizontal="center" vertical="center"/>
    </xf>
    <xf numFmtId="0" fontId="68" fillId="0" borderId="44" xfId="23" applyNumberFormat="1" applyFont="1" applyFill="1" applyBorder="1" applyAlignment="1" applyProtection="1">
      <alignment horizontal="center" vertical="center"/>
    </xf>
    <xf numFmtId="0" fontId="68" fillId="0" borderId="29" xfId="23" applyNumberFormat="1" applyFont="1" applyFill="1" applyBorder="1" applyAlignment="1" applyProtection="1">
      <alignment horizontal="center" vertical="center"/>
    </xf>
    <xf numFmtId="0" fontId="68" fillId="0" borderId="37" xfId="23" applyNumberFormat="1" applyFont="1" applyFill="1" applyBorder="1" applyAlignment="1" applyProtection="1">
      <alignment horizontal="center" vertical="center"/>
    </xf>
    <xf numFmtId="0" fontId="68" fillId="0" borderId="39" xfId="0" applyNumberFormat="1" applyFont="1" applyFill="1" applyBorder="1" applyAlignment="1" applyProtection="1">
      <alignment horizontal="left" vertical="top"/>
    </xf>
    <xf numFmtId="0" fontId="68" fillId="0" borderId="0" xfId="0" applyNumberFormat="1" applyFont="1" applyFill="1" applyBorder="1" applyAlignment="1" applyProtection="1">
      <alignment horizontal="left" vertical="top"/>
    </xf>
    <xf numFmtId="0" fontId="68" fillId="7" borderId="31" xfId="23" applyNumberFormat="1" applyFont="1" applyFill="1" applyBorder="1" applyAlignment="1" applyProtection="1">
      <alignment horizontal="center" vertical="center"/>
    </xf>
    <xf numFmtId="0" fontId="121" fillId="6" borderId="21" xfId="0" applyNumberFormat="1" applyFont="1" applyFill="1" applyBorder="1" applyAlignment="1" applyProtection="1">
      <alignment horizontal="center" vertical="center" textRotation="255"/>
    </xf>
    <xf numFmtId="0" fontId="85" fillId="0" borderId="50" xfId="0" applyFont="1" applyFill="1" applyBorder="1" applyAlignment="1">
      <alignment horizontal="center" vertical="center"/>
    </xf>
    <xf numFmtId="0" fontId="71" fillId="7" borderId="50" xfId="0" applyFont="1" applyFill="1" applyBorder="1" applyAlignment="1">
      <alignment horizontal="left" vertical="center"/>
    </xf>
    <xf numFmtId="0" fontId="71" fillId="7" borderId="51" xfId="0" applyFont="1" applyFill="1" applyBorder="1" applyAlignment="1">
      <alignment horizontal="left" vertical="center"/>
    </xf>
    <xf numFmtId="0" fontId="85" fillId="7" borderId="49" xfId="0" applyFont="1" applyFill="1" applyBorder="1" applyAlignment="1">
      <alignment horizontal="center" vertical="center"/>
    </xf>
    <xf numFmtId="0" fontId="85" fillId="7" borderId="5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68" fillId="7" borderId="3" xfId="0" applyFont="1" applyFill="1" applyBorder="1" applyAlignment="1">
      <alignment horizontal="center"/>
    </xf>
    <xf numFmtId="0" fontId="71" fillId="7" borderId="42" xfId="0" applyNumberFormat="1" applyFont="1" applyFill="1" applyBorder="1" applyAlignment="1" applyProtection="1">
      <alignment horizontal="center" vertical="center"/>
    </xf>
    <xf numFmtId="0" fontId="71" fillId="0" borderId="50" xfId="0" applyFont="1" applyFill="1" applyBorder="1" applyAlignment="1">
      <alignment horizontal="center" vertical="center"/>
    </xf>
    <xf numFmtId="0" fontId="68" fillId="7" borderId="40" xfId="0" applyFont="1" applyFill="1" applyBorder="1" applyAlignment="1">
      <alignment horizontal="center" vertical="center"/>
    </xf>
    <xf numFmtId="0" fontId="68" fillId="7" borderId="52" xfId="23" applyNumberFormat="1" applyFont="1" applyFill="1" applyBorder="1" applyAlignment="1" applyProtection="1">
      <alignment horizontal="center" vertical="center"/>
    </xf>
    <xf numFmtId="0" fontId="71" fillId="7" borderId="41" xfId="0" applyNumberFormat="1" applyFont="1" applyFill="1" applyBorder="1" applyAlignment="1" applyProtection="1">
      <alignment horizontal="center" vertical="center"/>
    </xf>
    <xf numFmtId="0" fontId="83" fillId="7" borderId="0" xfId="0" applyFont="1" applyFill="1" applyBorder="1" applyAlignment="1">
      <alignment horizontal="center"/>
    </xf>
    <xf numFmtId="0" fontId="83" fillId="3" borderId="17" xfId="0" applyNumberFormat="1" applyFont="1" applyFill="1" applyBorder="1" applyAlignment="1" applyProtection="1">
      <alignment horizontal="center" vertical="center"/>
    </xf>
    <xf numFmtId="0" fontId="83" fillId="0" borderId="15" xfId="0" applyNumberFormat="1" applyFont="1" applyFill="1" applyBorder="1" applyAlignment="1" applyProtection="1">
      <alignment horizontal="center" vertical="center"/>
    </xf>
    <xf numFmtId="0" fontId="83" fillId="0" borderId="17" xfId="0" applyNumberFormat="1" applyFont="1" applyFill="1" applyBorder="1" applyAlignment="1" applyProtection="1">
      <alignment horizontal="center" vertical="center"/>
    </xf>
    <xf numFmtId="0" fontId="83" fillId="0" borderId="20" xfId="0" applyNumberFormat="1" applyFont="1" applyFill="1" applyBorder="1" applyAlignment="1" applyProtection="1">
      <alignment horizontal="center" vertical="center"/>
    </xf>
    <xf numFmtId="0" fontId="83" fillId="7" borderId="20" xfId="0" applyNumberFormat="1" applyFont="1" applyFill="1" applyBorder="1" applyAlignment="1" applyProtection="1">
      <alignment horizontal="center" vertical="center"/>
    </xf>
    <xf numFmtId="0" fontId="66" fillId="7" borderId="0" xfId="23" applyFont="1" applyFill="1" applyBorder="1" applyAlignment="1">
      <alignment horizontal="center" vertical="center" wrapText="1"/>
    </xf>
    <xf numFmtId="0" fontId="83" fillId="7" borderId="0" xfId="23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/>
    </xf>
    <xf numFmtId="0" fontId="83" fillId="7" borderId="22" xfId="0" applyNumberFormat="1" applyFont="1" applyFill="1" applyBorder="1" applyAlignment="1" applyProtection="1">
      <alignment horizontal="center" vertical="center"/>
    </xf>
    <xf numFmtId="0" fontId="83" fillId="7" borderId="23" xfId="0" applyNumberFormat="1" applyFont="1" applyFill="1" applyBorder="1" applyAlignment="1" applyProtection="1">
      <alignment horizontal="center" vertical="center"/>
    </xf>
    <xf numFmtId="0" fontId="83" fillId="7" borderId="24" xfId="0" applyNumberFormat="1" applyFont="1" applyFill="1" applyBorder="1" applyAlignment="1" applyProtection="1">
      <alignment horizontal="center" vertical="center"/>
    </xf>
    <xf numFmtId="0" fontId="66" fillId="7" borderId="0" xfId="23" applyFont="1" applyFill="1" applyBorder="1" applyAlignment="1">
      <alignment horizontal="center" vertical="center"/>
    </xf>
    <xf numFmtId="0" fontId="83" fillId="7" borderId="0" xfId="23" applyFont="1" applyFill="1" applyBorder="1" applyAlignment="1">
      <alignment horizontal="center" wrapText="1"/>
    </xf>
    <xf numFmtId="0" fontId="83" fillId="7" borderId="0" xfId="23" applyFont="1" applyFill="1" applyBorder="1" applyAlignment="1">
      <alignment horizontal="center" vertical="center"/>
    </xf>
    <xf numFmtId="0" fontId="66" fillId="0" borderId="0" xfId="23" applyFont="1" applyFill="1" applyBorder="1" applyAlignment="1">
      <alignment horizontal="center" vertical="center" wrapText="1"/>
    </xf>
    <xf numFmtId="0" fontId="23" fillId="0" borderId="0" xfId="23" applyFont="1" applyFill="1" applyBorder="1" applyAlignment="1">
      <alignment horizontal="center" wrapText="1"/>
    </xf>
    <xf numFmtId="0" fontId="83" fillId="0" borderId="0" xfId="23" applyFont="1" applyFill="1" applyBorder="1" applyAlignment="1">
      <alignment horizontal="center" vertical="center"/>
    </xf>
    <xf numFmtId="0" fontId="66" fillId="0" borderId="0" xfId="23" applyFont="1" applyFill="1" applyBorder="1" applyAlignment="1">
      <alignment horizontal="center" vertical="center"/>
    </xf>
    <xf numFmtId="0" fontId="110" fillId="6" borderId="34" xfId="0" applyNumberFormat="1" applyFont="1" applyFill="1" applyBorder="1" applyAlignment="1" applyProtection="1">
      <alignment horizontal="center" vertical="center" textRotation="255"/>
    </xf>
    <xf numFmtId="0" fontId="110" fillId="6" borderId="35" xfId="0" applyNumberFormat="1" applyFont="1" applyFill="1" applyBorder="1" applyAlignment="1" applyProtection="1">
      <alignment horizontal="center" vertical="center" textRotation="255"/>
    </xf>
    <xf numFmtId="0" fontId="71" fillId="7" borderId="28" xfId="0" applyFont="1" applyFill="1" applyBorder="1" applyAlignment="1">
      <alignment horizontal="left" vertical="center"/>
    </xf>
    <xf numFmtId="0" fontId="71" fillId="7" borderId="30" xfId="0" applyFont="1" applyFill="1" applyBorder="1" applyAlignment="1">
      <alignment horizontal="left" vertical="center"/>
    </xf>
    <xf numFmtId="0" fontId="71" fillId="0" borderId="26" xfId="0" applyFont="1" applyFill="1" applyBorder="1" applyAlignment="1">
      <alignment horizontal="left" vertical="center"/>
    </xf>
    <xf numFmtId="0" fontId="71" fillId="0" borderId="28" xfId="0" applyFont="1" applyFill="1" applyBorder="1" applyAlignment="1">
      <alignment horizontal="left" vertical="center"/>
    </xf>
    <xf numFmtId="0" fontId="71" fillId="0" borderId="30" xfId="0" applyFont="1" applyFill="1" applyBorder="1" applyAlignment="1">
      <alignment horizontal="left" vertical="center"/>
    </xf>
    <xf numFmtId="0" fontId="139" fillId="3" borderId="0" xfId="0" applyNumberFormat="1" applyFont="1" applyFill="1" applyBorder="1" applyAlignment="1" applyProtection="1">
      <alignment vertical="center" wrapText="1"/>
    </xf>
    <xf numFmtId="0" fontId="136" fillId="11" borderId="63" xfId="0" applyNumberFormat="1" applyFont="1" applyFill="1" applyBorder="1" applyAlignment="1" applyProtection="1">
      <alignment horizontal="center" vertical="center" wrapText="1"/>
    </xf>
    <xf numFmtId="0" fontId="136" fillId="11" borderId="64" xfId="0" applyNumberFormat="1" applyFont="1" applyFill="1" applyBorder="1" applyAlignment="1" applyProtection="1">
      <alignment horizontal="center" vertical="center" wrapText="1"/>
    </xf>
    <xf numFmtId="0" fontId="136" fillId="11" borderId="65" xfId="0" applyNumberFormat="1" applyFont="1" applyFill="1" applyBorder="1" applyAlignment="1" applyProtection="1">
      <alignment horizontal="center" vertical="center" wrapText="1"/>
    </xf>
    <xf numFmtId="0" fontId="138" fillId="3" borderId="63" xfId="0" applyNumberFormat="1" applyFont="1" applyFill="1" applyBorder="1" applyAlignment="1" applyProtection="1">
      <alignment horizontal="center" vertical="center" wrapText="1"/>
    </xf>
    <xf numFmtId="0" fontId="138" fillId="3" borderId="64" xfId="0" applyNumberFormat="1" applyFont="1" applyFill="1" applyBorder="1" applyAlignment="1" applyProtection="1">
      <alignment horizontal="center" vertical="center" wrapText="1"/>
    </xf>
    <xf numFmtId="0" fontId="138" fillId="3" borderId="65" xfId="0" applyNumberFormat="1" applyFont="1" applyFill="1" applyBorder="1" applyAlignment="1" applyProtection="1">
      <alignment horizontal="center" vertical="center" wrapText="1"/>
    </xf>
    <xf numFmtId="0" fontId="136" fillId="3" borderId="63" xfId="0" applyNumberFormat="1" applyFont="1" applyFill="1" applyBorder="1" applyAlignment="1" applyProtection="1">
      <alignment horizontal="center" vertical="center" wrapText="1"/>
    </xf>
    <xf numFmtId="0" fontId="136" fillId="3" borderId="64" xfId="0" applyNumberFormat="1" applyFont="1" applyFill="1" applyBorder="1" applyAlignment="1" applyProtection="1">
      <alignment horizontal="center" vertical="center" wrapText="1"/>
    </xf>
    <xf numFmtId="0" fontId="136" fillId="3" borderId="65" xfId="0" applyNumberFormat="1" applyFont="1" applyFill="1" applyBorder="1" applyAlignment="1" applyProtection="1">
      <alignment horizontal="center" vertical="center" wrapText="1"/>
    </xf>
    <xf numFmtId="0" fontId="138" fillId="11" borderId="63" xfId="0" applyNumberFormat="1" applyFont="1" applyFill="1" applyBorder="1" applyAlignment="1" applyProtection="1">
      <alignment horizontal="center" vertical="center" wrapText="1"/>
    </xf>
    <xf numFmtId="0" fontId="138" fillId="11" borderId="64" xfId="0" applyNumberFormat="1" applyFont="1" applyFill="1" applyBorder="1" applyAlignment="1" applyProtection="1">
      <alignment horizontal="center" vertical="center" wrapText="1"/>
    </xf>
    <xf numFmtId="0" fontId="138" fillId="11" borderId="65" xfId="0" applyNumberFormat="1" applyFont="1" applyFill="1" applyBorder="1" applyAlignment="1" applyProtection="1">
      <alignment horizontal="center" vertical="center" wrapText="1"/>
    </xf>
    <xf numFmtId="0" fontId="142" fillId="6" borderId="63" xfId="0" applyNumberFormat="1" applyFont="1" applyFill="1" applyBorder="1" applyAlignment="1" applyProtection="1">
      <alignment horizontal="center" vertical="center" textRotation="255" wrapText="1"/>
    </xf>
    <xf numFmtId="0" fontId="142" fillId="6" borderId="64" xfId="0" applyNumberFormat="1" applyFont="1" applyFill="1" applyBorder="1" applyAlignment="1" applyProtection="1">
      <alignment horizontal="center" vertical="center" textRotation="255" wrapText="1"/>
    </xf>
    <xf numFmtId="0" fontId="142" fillId="6" borderId="65" xfId="0" applyNumberFormat="1" applyFont="1" applyFill="1" applyBorder="1" applyAlignment="1" applyProtection="1">
      <alignment horizontal="center" vertical="center" textRotation="255" wrapText="1"/>
    </xf>
    <xf numFmtId="0" fontId="138" fillId="3" borderId="0" xfId="0" applyNumberFormat="1" applyFont="1" applyFill="1" applyBorder="1" applyAlignment="1" applyProtection="1">
      <alignment horizontal="center" vertical="center" wrapText="1"/>
    </xf>
    <xf numFmtId="0" fontId="0" fillId="4" borderId="72" xfId="0" applyNumberFormat="1" applyFill="1" applyBorder="1" applyAlignment="1" applyProtection="1">
      <alignment horizontal="center" vertical="center"/>
    </xf>
    <xf numFmtId="0" fontId="0" fillId="4" borderId="73" xfId="0" applyNumberFormat="1" applyFill="1" applyBorder="1" applyAlignment="1" applyProtection="1">
      <alignment horizontal="center" vertical="center"/>
    </xf>
    <xf numFmtId="0" fontId="75" fillId="12" borderId="71" xfId="0" applyNumberFormat="1" applyFont="1" applyFill="1" applyBorder="1" applyAlignment="1" applyProtection="1">
      <alignment horizontal="center" vertical="center" wrapText="1"/>
    </xf>
    <xf numFmtId="0" fontId="136" fillId="12" borderId="71" xfId="0" applyNumberFormat="1" applyFont="1" applyFill="1" applyBorder="1" applyAlignment="1" applyProtection="1">
      <alignment horizontal="center" vertical="center" wrapText="1"/>
    </xf>
    <xf numFmtId="0" fontId="75" fillId="12" borderId="74" xfId="0" applyNumberFormat="1" applyFont="1" applyFill="1" applyBorder="1" applyAlignment="1" applyProtection="1">
      <alignment horizontal="center" vertical="center" wrapText="1"/>
    </xf>
    <xf numFmtId="0" fontId="75" fillId="12" borderId="75" xfId="0" applyNumberFormat="1" applyFont="1" applyFill="1" applyBorder="1" applyAlignment="1" applyProtection="1">
      <alignment horizontal="center" vertical="center" wrapText="1"/>
    </xf>
    <xf numFmtId="0" fontId="75" fillId="12" borderId="76" xfId="0" applyNumberFormat="1" applyFont="1" applyFill="1" applyBorder="1" applyAlignment="1" applyProtection="1">
      <alignment horizontal="center" vertical="center" wrapText="1"/>
    </xf>
    <xf numFmtId="0" fontId="136" fillId="12" borderId="74" xfId="0" applyNumberFormat="1" applyFont="1" applyFill="1" applyBorder="1" applyAlignment="1" applyProtection="1">
      <alignment horizontal="center" vertical="center" wrapText="1"/>
    </xf>
    <xf numFmtId="0" fontId="136" fillId="12" borderId="75" xfId="0" applyNumberFormat="1" applyFont="1" applyFill="1" applyBorder="1" applyAlignment="1" applyProtection="1">
      <alignment horizontal="center" vertical="center" wrapText="1"/>
    </xf>
    <xf numFmtId="0" fontId="136" fillId="12" borderId="76" xfId="0" applyNumberFormat="1" applyFont="1" applyFill="1" applyBorder="1" applyAlignment="1" applyProtection="1">
      <alignment horizontal="center" vertical="center" wrapText="1"/>
    </xf>
    <xf numFmtId="0" fontId="137" fillId="6" borderId="71" xfId="0" applyNumberFormat="1" applyFont="1" applyFill="1" applyBorder="1" applyAlignment="1" applyProtection="1">
      <alignment horizontal="center" vertical="center" wrapText="1"/>
    </xf>
    <xf numFmtId="0" fontId="138" fillId="12" borderId="71" xfId="0" applyNumberFormat="1" applyFont="1" applyFill="1" applyBorder="1" applyAlignment="1" applyProtection="1">
      <alignment horizontal="center" vertical="center" wrapText="1"/>
    </xf>
    <xf numFmtId="0" fontId="143" fillId="6" borderId="82" xfId="0" applyNumberFormat="1" applyFont="1" applyFill="1" applyBorder="1" applyAlignment="1" applyProtection="1">
      <alignment horizontal="center" vertical="center" textRotation="255" wrapText="1"/>
    </xf>
    <xf numFmtId="0" fontId="143" fillId="6" borderId="62" xfId="0" applyNumberFormat="1" applyFont="1" applyFill="1" applyBorder="1" applyAlignment="1" applyProtection="1">
      <alignment horizontal="center" vertical="center" textRotation="255" wrapText="1"/>
    </xf>
    <xf numFmtId="0" fontId="143" fillId="6" borderId="77" xfId="0" applyNumberFormat="1" applyFont="1" applyFill="1" applyBorder="1" applyAlignment="1" applyProtection="1">
      <alignment horizontal="center" vertical="center" textRotation="255" wrapText="1"/>
    </xf>
    <xf numFmtId="0" fontId="138" fillId="11" borderId="83" xfId="0" applyNumberFormat="1" applyFont="1" applyFill="1" applyBorder="1" applyAlignment="1" applyProtection="1">
      <alignment horizontal="center" vertical="center" wrapText="1"/>
    </xf>
    <xf numFmtId="0" fontId="138" fillId="11" borderId="0" xfId="0" applyNumberFormat="1" applyFont="1" applyFill="1" applyBorder="1" applyAlignment="1" applyProtection="1">
      <alignment horizontal="center" vertical="center" wrapText="1"/>
    </xf>
    <xf numFmtId="0" fontId="138" fillId="11" borderId="78" xfId="0" applyNumberFormat="1" applyFont="1" applyFill="1" applyBorder="1" applyAlignment="1" applyProtection="1">
      <alignment horizontal="center" vertical="center" wrapText="1"/>
    </xf>
    <xf numFmtId="0" fontId="136" fillId="11" borderId="83" xfId="0" applyNumberFormat="1" applyFont="1" applyFill="1" applyBorder="1" applyAlignment="1" applyProtection="1">
      <alignment horizontal="center" vertical="center" wrapText="1"/>
    </xf>
    <xf numFmtId="0" fontId="136" fillId="11" borderId="0" xfId="0" applyNumberFormat="1" applyFont="1" applyFill="1" applyBorder="1" applyAlignment="1" applyProtection="1">
      <alignment horizontal="center" vertical="center" wrapText="1"/>
    </xf>
    <xf numFmtId="0" fontId="136" fillId="11" borderId="78" xfId="0" applyNumberFormat="1" applyFont="1" applyFill="1" applyBorder="1" applyAlignment="1" applyProtection="1">
      <alignment horizontal="center" vertical="center" wrapText="1"/>
    </xf>
    <xf numFmtId="0" fontId="136" fillId="11" borderId="84" xfId="0" applyNumberFormat="1" applyFont="1" applyFill="1" applyBorder="1" applyAlignment="1" applyProtection="1">
      <alignment horizontal="center" vertical="center" wrapText="1"/>
    </xf>
    <xf numFmtId="0" fontId="136" fillId="11" borderId="80" xfId="0" applyNumberFormat="1" applyFont="1" applyFill="1" applyBorder="1" applyAlignment="1" applyProtection="1">
      <alignment horizontal="center" vertical="center" wrapText="1"/>
    </xf>
    <xf numFmtId="0" fontId="136" fillId="11" borderId="79" xfId="0" applyNumberFormat="1" applyFont="1" applyFill="1" applyBorder="1" applyAlignment="1" applyProtection="1">
      <alignment horizontal="center" vertical="center" wrapText="1"/>
    </xf>
    <xf numFmtId="0" fontId="136" fillId="11" borderId="85" xfId="0" applyNumberFormat="1" applyFont="1" applyFill="1" applyBorder="1" applyAlignment="1" applyProtection="1">
      <alignment horizontal="center" vertical="center" wrapText="1"/>
    </xf>
    <xf numFmtId="0" fontId="136" fillId="11" borderId="81" xfId="0" applyNumberFormat="1" applyFont="1" applyFill="1" applyBorder="1" applyAlignment="1" applyProtection="1">
      <alignment horizontal="center" vertical="center" wrapText="1"/>
    </xf>
    <xf numFmtId="0" fontId="136" fillId="11" borderId="86" xfId="0" applyNumberFormat="1" applyFont="1" applyFill="1" applyBorder="1" applyAlignment="1" applyProtection="1">
      <alignment horizontal="center" vertical="center" wrapText="1"/>
    </xf>
    <xf numFmtId="0" fontId="136" fillId="12" borderId="0" xfId="0" applyNumberFormat="1" applyFont="1" applyFill="1" applyBorder="1" applyAlignment="1" applyProtection="1">
      <alignment horizontal="center" vertical="center" wrapText="1"/>
    </xf>
    <xf numFmtId="0" fontId="136" fillId="12" borderId="80" xfId="0" applyNumberFormat="1" applyFont="1" applyFill="1" applyBorder="1" applyAlignment="1" applyProtection="1">
      <alignment horizontal="center" vertical="center" wrapText="1"/>
    </xf>
    <xf numFmtId="3" fontId="79" fillId="8" borderId="5" xfId="0" applyNumberFormat="1" applyFont="1" applyFill="1" applyBorder="1" applyAlignment="1" applyProtection="1">
      <alignment horizontal="center" vertical="center"/>
    </xf>
  </cellXfs>
  <cellStyles count="17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  <cellStyle name="Normal 10" xfId="35"/>
    <cellStyle name="Normal 10 2" xfId="48"/>
    <cellStyle name="Normal 10_REPORTE DE VENTAS ADACH MAYO 2015" xfId="132"/>
    <cellStyle name="Normal 11" xfId="36"/>
    <cellStyle name="Normal 11 2" xfId="49"/>
    <cellStyle name="Normal 11 2 2" xfId="66"/>
    <cellStyle name="Normal 11 2 2 2" xfId="99"/>
    <cellStyle name="Normal 11 2 3" xfId="83"/>
    <cellStyle name="Normal 11 2 4" xfId="101"/>
    <cellStyle name="Normal 11 2 5" xfId="117"/>
    <cellStyle name="Normal 11 2 6" xfId="134"/>
    <cellStyle name="Normal 11 2 7" xfId="176"/>
    <cellStyle name="Normal 11 3" xfId="58"/>
    <cellStyle name="Normal 11 3 2" xfId="91"/>
    <cellStyle name="Normal 11 4" xfId="75"/>
    <cellStyle name="Normal 11 5" xfId="100"/>
    <cellStyle name="Normal 11 6" xfId="116"/>
    <cellStyle name="Normal 11 7" xfId="133"/>
    <cellStyle name="Normal 11 8" xfId="168"/>
    <cellStyle name="Normal 11_REPORTE DE VENTAS ADACH MAYO 2015" xfId="135"/>
    <cellStyle name="Normal 12" xfId="67"/>
    <cellStyle name="Normal 13" xfId="177"/>
    <cellStyle name="Normal 15" xfId="178"/>
    <cellStyle name="Normal 2" xfId="23"/>
    <cellStyle name="Normal 2 2" xfId="26"/>
    <cellStyle name="Normal 2 2 2" xfId="40"/>
    <cellStyle name="Normal 2 2_REPORTE DE VENTAS ADACH MAYO 2015" xfId="136"/>
    <cellStyle name="Normal 2 3" xfId="27"/>
    <cellStyle name="Normal 2 4" xfId="33"/>
    <cellStyle name="Normal 2 4 2" xfId="46"/>
    <cellStyle name="Normal 2 4_REPORTE DE VENTAS ADACH MAYO 2015" xfId="137"/>
    <cellStyle name="Normal 2 5" xfId="37"/>
    <cellStyle name="Normal 2 5 2" xfId="50"/>
    <cellStyle name="Normal 2 5_REPORTE DE VENTAS ADACH MAYO 2015" xfId="138"/>
    <cellStyle name="Normal 2_REPORTE DE VENTAS ADACH MAYO 2015" xfId="139"/>
    <cellStyle name="Normal 3" xfId="25"/>
    <cellStyle name="Normal 3 2" xfId="39"/>
    <cellStyle name="Normal 3 2 2" xfId="59"/>
    <cellStyle name="Normal 3 2 2 2" xfId="92"/>
    <cellStyle name="Normal 3 2 3" xfId="76"/>
    <cellStyle name="Normal 3 2 4" xfId="103"/>
    <cellStyle name="Normal 3 2 5" xfId="119"/>
    <cellStyle name="Normal 3 2 6" xfId="141"/>
    <cellStyle name="Normal 3 2 7" xfId="169"/>
    <cellStyle name="Normal 3 3" xfId="51"/>
    <cellStyle name="Normal 3 3 2" xfId="84"/>
    <cellStyle name="Normal 3 4" xfId="68"/>
    <cellStyle name="Normal 3 5" xfId="102"/>
    <cellStyle name="Normal 3 6" xfId="118"/>
    <cellStyle name="Normal 3 7" xfId="140"/>
    <cellStyle name="Normal 3 8" xfId="161"/>
    <cellStyle name="Normal 3_REPORTE DE VENTAS ADACH MAYO 2015" xfId="142"/>
    <cellStyle name="Normal 4" xfId="28"/>
    <cellStyle name="Normal 4 2" xfId="41"/>
    <cellStyle name="Normal 4 2 2" xfId="60"/>
    <cellStyle name="Normal 4 2 2 2" xfId="93"/>
    <cellStyle name="Normal 4 2 3" xfId="77"/>
    <cellStyle name="Normal 4 2 4" xfId="105"/>
    <cellStyle name="Normal 4 2 5" xfId="121"/>
    <cellStyle name="Normal 4 2 6" xfId="144"/>
    <cellStyle name="Normal 4 2 7" xfId="170"/>
    <cellStyle name="Normal 4 3" xfId="52"/>
    <cellStyle name="Normal 4 3 2" xfId="85"/>
    <cellStyle name="Normal 4 4" xfId="69"/>
    <cellStyle name="Normal 4 5" xfId="104"/>
    <cellStyle name="Normal 4 6" xfId="120"/>
    <cellStyle name="Normal 4 7" xfId="143"/>
    <cellStyle name="Normal 4 8" xfId="162"/>
    <cellStyle name="Normal 4_REPORTE DE VENTAS ADACH MAYO 2015" xfId="145"/>
    <cellStyle name="Normal 5" xfId="29"/>
    <cellStyle name="Normal 5 2" xfId="42"/>
    <cellStyle name="Normal 5 2 2" xfId="61"/>
    <cellStyle name="Normal 5 2 2 2" xfId="94"/>
    <cellStyle name="Normal 5 2 3" xfId="78"/>
    <cellStyle name="Normal 5 2 4" xfId="107"/>
    <cellStyle name="Normal 5 2 5" xfId="123"/>
    <cellStyle name="Normal 5 2 6" xfId="147"/>
    <cellStyle name="Normal 5 2 7" xfId="171"/>
    <cellStyle name="Normal 5 3" xfId="53"/>
    <cellStyle name="Normal 5 3 2" xfId="86"/>
    <cellStyle name="Normal 5 4" xfId="70"/>
    <cellStyle name="Normal 5 5" xfId="106"/>
    <cellStyle name="Normal 5 6" xfId="122"/>
    <cellStyle name="Normal 5 7" xfId="146"/>
    <cellStyle name="Normal 5 8" xfId="163"/>
    <cellStyle name="Normal 5_REPORTE DE VENTAS ADACH MAYO 2015" xfId="148"/>
    <cellStyle name="Normal 6" xfId="30"/>
    <cellStyle name="Normal 6 2" xfId="43"/>
    <cellStyle name="Normal 6 2 2" xfId="62"/>
    <cellStyle name="Normal 6 2 2 2" xfId="95"/>
    <cellStyle name="Normal 6 2 3" xfId="79"/>
    <cellStyle name="Normal 6 2 4" xfId="109"/>
    <cellStyle name="Normal 6 2 5" xfId="125"/>
    <cellStyle name="Normal 6 2 6" xfId="150"/>
    <cellStyle name="Normal 6 2 7" xfId="172"/>
    <cellStyle name="Normal 6 3" xfId="54"/>
    <cellStyle name="Normal 6 3 2" xfId="87"/>
    <cellStyle name="Normal 6 4" xfId="71"/>
    <cellStyle name="Normal 6 5" xfId="108"/>
    <cellStyle name="Normal 6 6" xfId="124"/>
    <cellStyle name="Normal 6 7" xfId="149"/>
    <cellStyle name="Normal 6 8" xfId="164"/>
    <cellStyle name="Normal 6_REPORTE DE VENTAS ADACH MAYO 2015" xfId="151"/>
    <cellStyle name="Normal 7" xfId="31"/>
    <cellStyle name="Normal 7 2" xfId="44"/>
    <cellStyle name="Normal 7 2 2" xfId="63"/>
    <cellStyle name="Normal 7 2 2 2" xfId="96"/>
    <cellStyle name="Normal 7 2 3" xfId="80"/>
    <cellStyle name="Normal 7 2 4" xfId="111"/>
    <cellStyle name="Normal 7 2 5" xfId="127"/>
    <cellStyle name="Normal 7 2 6" xfId="153"/>
    <cellStyle name="Normal 7 2 7" xfId="173"/>
    <cellStyle name="Normal 7 3" xfId="55"/>
    <cellStyle name="Normal 7 3 2" xfId="88"/>
    <cellStyle name="Normal 7 4" xfId="72"/>
    <cellStyle name="Normal 7 5" xfId="110"/>
    <cellStyle name="Normal 7 6" xfId="126"/>
    <cellStyle name="Normal 7 7" xfId="152"/>
    <cellStyle name="Normal 7 8" xfId="165"/>
    <cellStyle name="Normal 7_REPORTE DE VENTAS ADACH MAYO 2015" xfId="154"/>
    <cellStyle name="Normal 8" xfId="32"/>
    <cellStyle name="Normal 8 2" xfId="45"/>
    <cellStyle name="Normal 8 2 2" xfId="64"/>
    <cellStyle name="Normal 8 2 2 2" xfId="97"/>
    <cellStyle name="Normal 8 2 3" xfId="81"/>
    <cellStyle name="Normal 8 2 4" xfId="113"/>
    <cellStyle name="Normal 8 2 5" xfId="129"/>
    <cellStyle name="Normal 8 2 6" xfId="156"/>
    <cellStyle name="Normal 8 2 7" xfId="174"/>
    <cellStyle name="Normal 8 3" xfId="56"/>
    <cellStyle name="Normal 8 3 2" xfId="89"/>
    <cellStyle name="Normal 8 4" xfId="73"/>
    <cellStyle name="Normal 8 5" xfId="112"/>
    <cellStyle name="Normal 8 6" xfId="128"/>
    <cellStyle name="Normal 8 7" xfId="155"/>
    <cellStyle name="Normal 8 8" xfId="166"/>
    <cellStyle name="Normal 8_REPORTE DE VENTAS ADACH MAYO 2015" xfId="157"/>
    <cellStyle name="Normal 9" xfId="34"/>
    <cellStyle name="Normal 9 2" xfId="47"/>
    <cellStyle name="Normal 9 2 2" xfId="65"/>
    <cellStyle name="Normal 9 2 2 2" xfId="98"/>
    <cellStyle name="Normal 9 2 3" xfId="82"/>
    <cellStyle name="Normal 9 2 4" xfId="115"/>
    <cellStyle name="Normal 9 2 5" xfId="131"/>
    <cellStyle name="Normal 9 2 6" xfId="159"/>
    <cellStyle name="Normal 9 2 7" xfId="175"/>
    <cellStyle name="Normal 9 3" xfId="57"/>
    <cellStyle name="Normal 9 3 2" xfId="90"/>
    <cellStyle name="Normal 9 4" xfId="74"/>
    <cellStyle name="Normal 9 5" xfId="114"/>
    <cellStyle name="Normal 9 6" xfId="130"/>
    <cellStyle name="Normal 9 7" xfId="158"/>
    <cellStyle name="Normal 9 8" xfId="167"/>
    <cellStyle name="Normal 9_REPORTE DE VENTAS ADACH MAYO 2015" xfId="160"/>
    <cellStyle name="Porcentaje" xfId="24" builtinId="5"/>
    <cellStyle name="Porcentaje 2" xfId="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200703</xdr:colOff>
      <xdr:row>0</xdr:row>
      <xdr:rowOff>122465</xdr:rowOff>
    </xdr:from>
    <xdr:to>
      <xdr:col>2</xdr:col>
      <xdr:colOff>421821</xdr:colOff>
      <xdr:row>5</xdr:row>
      <xdr:rowOff>153862</xdr:rowOff>
    </xdr:to>
    <xdr:pic>
      <xdr:nvPicPr>
        <xdr:cNvPr id="10547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739" y="122465"/>
          <a:ext cx="1649868" cy="1460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27214</xdr:colOff>
      <xdr:row>5</xdr:row>
      <xdr:rowOff>244928</xdr:rowOff>
    </xdr:from>
    <xdr:to>
      <xdr:col>33</xdr:col>
      <xdr:colOff>476250</xdr:colOff>
      <xdr:row>15</xdr:row>
      <xdr:rowOff>122464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804571" y="1523999"/>
          <a:ext cx="2735036" cy="36467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600"/>
            <a:t>1.- DISTRIBUIDORES CON FUENTE </a:t>
          </a:r>
          <a:r>
            <a:rPr lang="es-MX" sz="1800" b="1">
              <a:solidFill>
                <a:srgbClr val="00B0F0"/>
              </a:solidFill>
            </a:rPr>
            <a:t>AZUL</a:t>
          </a:r>
          <a:r>
            <a:rPr lang="es-MX" sz="1800"/>
            <a:t>, </a:t>
          </a:r>
          <a:r>
            <a:rPr lang="es-MX" sz="1600"/>
            <a:t>NO ENVIARON</a:t>
          </a:r>
          <a:r>
            <a:rPr lang="es-MX" sz="1600" baseline="0"/>
            <a:t> EL REPORTE CONFORME A LA  VERSIÓN EXACTA,  POR LO QUE</a:t>
          </a:r>
          <a:r>
            <a:rPr lang="es-MX" sz="1600" b="1" baseline="0"/>
            <a:t> SE  REGISTRÓ EN LA PRIMERA VERSIÓN DEL MODELO.</a:t>
          </a:r>
          <a:r>
            <a:rPr lang="es-MX" sz="1600" baseline="0"/>
            <a:t> </a:t>
          </a:r>
        </a:p>
        <a:p>
          <a:pPr algn="l"/>
          <a:endParaRPr lang="es-MX" sz="1600" baseline="0"/>
        </a:p>
        <a:p>
          <a:pPr algn="l"/>
          <a:r>
            <a:rPr lang="es-MX" sz="1600" baseline="0"/>
            <a:t>2.- </a:t>
          </a:r>
          <a:r>
            <a:rPr lang="es-MX" sz="1600" b="1" baseline="0">
              <a:solidFill>
                <a:srgbClr val="FF0000"/>
              </a:solidFill>
            </a:rPr>
            <a:t>DISTRIBUIDORES PENDIENTE DE REPORTE DE VENTA</a:t>
          </a:r>
        </a:p>
        <a:p>
          <a:pPr algn="l"/>
          <a:endParaRPr lang="es-MX" sz="1600" baseline="0"/>
        </a:p>
        <a:p>
          <a:pPr algn="l"/>
          <a:r>
            <a:rPr lang="es-MX" sz="1600" baseline="0">
              <a:solidFill>
                <a:sysClr val="windowText" lastClr="000000"/>
              </a:solidFill>
            </a:rPr>
            <a:t>POR FAVOR, INDICAR LAS VENTAS POR VERSIONES EN EL PROXIMO REPORTE.</a:t>
          </a:r>
        </a:p>
        <a:p>
          <a:pPr algn="l"/>
          <a:r>
            <a:rPr lang="es-MX" sz="1600" baseline="0"/>
            <a:t> </a:t>
          </a:r>
        </a:p>
        <a:p>
          <a:pPr algn="l"/>
          <a:r>
            <a:rPr lang="es-MX" sz="1800" b="1" baseline="0"/>
            <a:t>MUCHAS GRACIAS. </a:t>
          </a:r>
          <a:endParaRPr lang="es-MX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355147</xdr:colOff>
      <xdr:row>1</xdr:row>
      <xdr:rowOff>25853</xdr:rowOff>
    </xdr:from>
    <xdr:to>
      <xdr:col>1</xdr:col>
      <xdr:colOff>1040947</xdr:colOff>
      <xdr:row>4</xdr:row>
      <xdr:rowOff>83003</xdr:rowOff>
    </xdr:to>
    <xdr:pic>
      <xdr:nvPicPr>
        <xdr:cNvPr id="1331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004" y="25853"/>
          <a:ext cx="685800" cy="696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74084</xdr:rowOff>
    </xdr:from>
    <xdr:to>
      <xdr:col>0</xdr:col>
      <xdr:colOff>920750</xdr:colOff>
      <xdr:row>2</xdr:row>
      <xdr:rowOff>103315</xdr:rowOff>
    </xdr:to>
    <xdr:pic>
      <xdr:nvPicPr>
        <xdr:cNvPr id="2" name="Picture 1" descr="!cid_007801c491e3$a34be400$0143fea9@amdatoshiba">
          <a:extLst>
            <a:ext uri="{FF2B5EF4-FFF2-40B4-BE49-F238E27FC236}">
              <a16:creationId xmlns:a16="http://schemas.microsoft.com/office/drawing/2014/main" id="{CD27E8FC-995B-4FF8-A136-25489D70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74084"/>
          <a:ext cx="730250" cy="676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CHIAPAS/REPORTE%20DE%20VENTAS/2017/MARZO/REPORTE%20DE%20VENTAS%20MARZO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TUXTLA"/>
      <sheetName val="ALTOS"/>
      <sheetName val="COSTA"/>
      <sheetName val="PALENQUE"/>
      <sheetName val="COMPARATIVO MARCA"/>
      <sheetName val="2015"/>
      <sheetName val="2016"/>
      <sheetName val="Hoja1"/>
      <sheetName val="Hoja2"/>
      <sheetName val="Hoja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4">
          <cell r="B4" t="str">
            <v>TUXTLA</v>
          </cell>
        </row>
        <row r="5">
          <cell r="B5" t="str">
            <v>SAN CRISTOBAL</v>
          </cell>
        </row>
        <row r="6">
          <cell r="B6" t="str">
            <v>TAPACHULA</v>
          </cell>
        </row>
        <row r="7">
          <cell r="B7" t="str">
            <v>PALENQUE</v>
          </cell>
        </row>
        <row r="8">
          <cell r="B8" t="str">
            <v>ARRIAGA</v>
          </cell>
        </row>
        <row r="9">
          <cell r="B9" t="str">
            <v>COMITAN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BJ78"/>
  <sheetViews>
    <sheetView showGridLines="0" tabSelected="1" zoomScale="60" zoomScaleNormal="60" zoomScaleSheetLayoutView="50" workbookViewId="0">
      <selection activeCell="R15" sqref="R15"/>
    </sheetView>
  </sheetViews>
  <sheetFormatPr baseColWidth="10" defaultRowHeight="18.75"/>
  <cols>
    <col min="1" max="1" width="3.7109375" style="33" customWidth="1"/>
    <col min="2" max="2" width="21.42578125" style="33" bestFit="1" customWidth="1"/>
    <col min="3" max="12" width="8.85546875" style="34" customWidth="1"/>
    <col min="13" max="14" width="9.5703125" style="34" customWidth="1"/>
    <col min="15" max="21" width="8.85546875" style="34" customWidth="1"/>
    <col min="22" max="22" width="8.140625" style="33" customWidth="1"/>
    <col min="23" max="23" width="9.28515625" style="33" customWidth="1"/>
    <col min="24" max="24" width="7" style="33" customWidth="1"/>
    <col min="25" max="25" width="8.5703125" style="33" bestFit="1" customWidth="1"/>
    <col min="26" max="26" width="4.85546875" style="33" bestFit="1" customWidth="1"/>
    <col min="27" max="27" width="8.5703125" style="33" bestFit="1" customWidth="1"/>
    <col min="28" max="28" width="4.28515625" style="33" customWidth="1"/>
    <col min="29" max="29" width="13.7109375" style="33" customWidth="1"/>
    <col min="30" max="30" width="8.42578125" style="33" customWidth="1"/>
    <col min="31" max="34" width="11.42578125" style="33"/>
    <col min="35" max="62" width="11.42578125" style="452"/>
    <col min="63" max="16384" width="11.42578125" style="33"/>
  </cols>
  <sheetData>
    <row r="1" spans="2:30">
      <c r="G1" s="35"/>
    </row>
    <row r="2" spans="2:30" ht="21" customHeight="1">
      <c r="D2" s="732" t="s">
        <v>797</v>
      </c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699"/>
      <c r="U2" s="699"/>
      <c r="V2" s="699"/>
      <c r="W2" s="699"/>
    </row>
    <row r="3" spans="2:30" ht="21" customHeight="1"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699"/>
      <c r="U3" s="699"/>
      <c r="V3" s="699"/>
      <c r="W3" s="699"/>
    </row>
    <row r="4" spans="2:30" ht="31.5">
      <c r="D4" s="731" t="s">
        <v>1162</v>
      </c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696"/>
      <c r="T4" s="696"/>
      <c r="U4" s="696"/>
      <c r="V4" s="698"/>
    </row>
    <row r="5" spans="2:30">
      <c r="B5" s="36"/>
      <c r="H5" s="730"/>
      <c r="I5" s="730"/>
      <c r="J5" s="730"/>
      <c r="K5" s="730"/>
      <c r="L5" s="730"/>
      <c r="M5" s="730"/>
      <c r="N5" s="730"/>
      <c r="O5" s="730"/>
      <c r="P5" s="730"/>
    </row>
    <row r="6" spans="2:30">
      <c r="B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</row>
    <row r="7" spans="2:30" ht="39.75" customHeight="1">
      <c r="B7" s="736" t="s">
        <v>136</v>
      </c>
      <c r="C7" s="729" t="s">
        <v>93</v>
      </c>
      <c r="D7" s="729" t="s">
        <v>94</v>
      </c>
      <c r="E7" s="729" t="s">
        <v>95</v>
      </c>
      <c r="F7" s="729" t="s">
        <v>182</v>
      </c>
      <c r="G7" s="729" t="s">
        <v>96</v>
      </c>
      <c r="H7" s="729" t="s">
        <v>98</v>
      </c>
      <c r="I7" s="120"/>
      <c r="J7" s="729" t="s">
        <v>105</v>
      </c>
      <c r="K7" s="729" t="s">
        <v>99</v>
      </c>
      <c r="L7" s="729" t="s">
        <v>100</v>
      </c>
      <c r="M7" s="729" t="s">
        <v>101</v>
      </c>
      <c r="N7" s="400"/>
      <c r="O7" s="729" t="s">
        <v>102</v>
      </c>
      <c r="P7" s="729" t="s">
        <v>104</v>
      </c>
      <c r="Q7" s="729" t="s">
        <v>139</v>
      </c>
      <c r="R7" s="729" t="s">
        <v>106</v>
      </c>
      <c r="S7" s="729" t="s">
        <v>949</v>
      </c>
      <c r="T7" s="683"/>
      <c r="U7" s="735" t="s">
        <v>1044</v>
      </c>
      <c r="V7" s="734"/>
      <c r="W7" s="729" t="s">
        <v>202</v>
      </c>
      <c r="X7" s="729" t="s">
        <v>97</v>
      </c>
      <c r="Y7" s="729" t="s">
        <v>141</v>
      </c>
      <c r="Z7" s="120"/>
      <c r="AA7" s="120"/>
      <c r="AC7" s="733" t="s">
        <v>91</v>
      </c>
    </row>
    <row r="8" spans="2:30" ht="90.75" customHeight="1">
      <c r="B8" s="736"/>
      <c r="C8" s="729"/>
      <c r="D8" s="729"/>
      <c r="E8" s="729"/>
      <c r="F8" s="729"/>
      <c r="G8" s="729"/>
      <c r="H8" s="729"/>
      <c r="I8" s="120" t="s">
        <v>264</v>
      </c>
      <c r="J8" s="729"/>
      <c r="K8" s="729"/>
      <c r="L8" s="729"/>
      <c r="M8" s="729"/>
      <c r="N8" s="402" t="s">
        <v>868</v>
      </c>
      <c r="O8" s="729"/>
      <c r="P8" s="729"/>
      <c r="Q8" s="729"/>
      <c r="R8" s="729"/>
      <c r="S8" s="729"/>
      <c r="T8" s="683" t="s">
        <v>1101</v>
      </c>
      <c r="U8" s="735"/>
      <c r="V8" s="734"/>
      <c r="W8" s="729"/>
      <c r="X8" s="729"/>
      <c r="Y8" s="729"/>
      <c r="Z8" s="120" t="s">
        <v>140</v>
      </c>
      <c r="AA8" s="120" t="s">
        <v>237</v>
      </c>
      <c r="AC8" s="733"/>
    </row>
    <row r="9" spans="2:30" ht="21.75" customHeight="1">
      <c r="B9" s="39" t="s">
        <v>132</v>
      </c>
      <c r="C9" s="40">
        <f>CHRYSLER!E110+CHRYSLER!F110</f>
        <v>29</v>
      </c>
      <c r="D9" s="40">
        <f>FIAT!E34</f>
        <v>7</v>
      </c>
      <c r="E9" s="40">
        <f>FORD!E89</f>
        <v>47</v>
      </c>
      <c r="F9" s="40">
        <f>GM!E74+GM!F74</f>
        <v>131</v>
      </c>
      <c r="G9" s="40">
        <f>HONDA!E48+HONDA!F48</f>
        <v>88</v>
      </c>
      <c r="H9" s="40">
        <f>MAZDA!E10</f>
        <v>67</v>
      </c>
      <c r="I9" s="40">
        <f>SEAT!F11</f>
        <v>14</v>
      </c>
      <c r="J9" s="357">
        <f>VW!E195+VW!F195</f>
        <v>152</v>
      </c>
      <c r="K9" s="40">
        <f>MITSUBISHI!E22</f>
        <v>5</v>
      </c>
      <c r="L9" s="704">
        <f>NISSAN!E115+NISSAN!F115</f>
        <v>0</v>
      </c>
      <c r="M9" s="40">
        <f>PEUGEOT!E23</f>
        <v>1</v>
      </c>
      <c r="N9" s="40">
        <f>KIA!E32</f>
        <v>0</v>
      </c>
      <c r="O9" s="357">
        <f>RENAULT!E46</f>
        <v>27</v>
      </c>
      <c r="P9" s="40">
        <f>TOYOTA!E74</f>
        <v>92</v>
      </c>
      <c r="Q9" s="40">
        <f>BUICK!E29</f>
        <v>11</v>
      </c>
      <c r="R9" s="40">
        <f>LINCOLN!D8</f>
        <v>4</v>
      </c>
      <c r="S9" s="40">
        <f>HYUNDAI!G38</f>
        <v>30</v>
      </c>
      <c r="T9" s="40">
        <f>MINI!G24</f>
        <v>8</v>
      </c>
      <c r="U9" s="40">
        <f>BMW!G44</f>
        <v>12</v>
      </c>
      <c r="W9" s="704">
        <f>CAMIONES!D30</f>
        <v>9</v>
      </c>
      <c r="X9" s="357">
        <f>CAMIONES!G48</f>
        <v>0</v>
      </c>
      <c r="Y9" s="357">
        <f>CAMIONES!G45</f>
        <v>0</v>
      </c>
      <c r="Z9" s="40">
        <f>CAMIONES!G59</f>
        <v>0</v>
      </c>
      <c r="AA9" s="40">
        <f>CAMIONES!G32</f>
        <v>2</v>
      </c>
      <c r="AC9" s="40">
        <f>SUM(C9:AA9)</f>
        <v>736</v>
      </c>
    </row>
    <row r="10" spans="2:30" ht="21.75" customHeight="1">
      <c r="B10" s="43" t="s">
        <v>131</v>
      </c>
      <c r="C10" s="44">
        <f>CHRYSLER!G110</f>
        <v>3</v>
      </c>
      <c r="D10" s="44"/>
      <c r="E10" s="44">
        <f>FORD!F89</f>
        <v>7</v>
      </c>
      <c r="F10" s="44">
        <f>GM!G74</f>
        <v>26</v>
      </c>
      <c r="G10" s="44"/>
      <c r="H10" s="44"/>
      <c r="I10" s="44"/>
      <c r="J10" s="358">
        <f>VW!G195</f>
        <v>42</v>
      </c>
      <c r="K10" s="44"/>
      <c r="L10" s="44">
        <f>NISSAN!G115</f>
        <v>88</v>
      </c>
      <c r="M10" s="44"/>
      <c r="N10" s="44"/>
      <c r="O10" s="44"/>
      <c r="P10" s="44"/>
      <c r="Q10" s="44"/>
      <c r="R10" s="44"/>
      <c r="S10" s="44"/>
      <c r="T10" s="44"/>
      <c r="U10" s="44"/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C10" s="44">
        <f>SUM(C10:AA10)</f>
        <v>166</v>
      </c>
    </row>
    <row r="11" spans="2:30" ht="21.75" customHeight="1">
      <c r="B11" s="41" t="s">
        <v>130</v>
      </c>
      <c r="C11" s="34">
        <f>CHRYSLER!H110</f>
        <v>5</v>
      </c>
      <c r="E11" s="34">
        <f>FORD!G89</f>
        <v>0</v>
      </c>
      <c r="F11" s="34">
        <f>GM!H74</f>
        <v>21</v>
      </c>
      <c r="J11" s="359">
        <f>VW!H195</f>
        <v>26</v>
      </c>
      <c r="L11" s="34">
        <f>NISSAN!H115</f>
        <v>31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C11" s="40">
        <f>SUM(C11:AB11)</f>
        <v>83</v>
      </c>
    </row>
    <row r="12" spans="2:30" ht="21.75" customHeight="1">
      <c r="B12" s="43" t="s">
        <v>133</v>
      </c>
      <c r="C12" s="45"/>
      <c r="D12" s="45"/>
      <c r="E12" s="45"/>
      <c r="F12" s="45"/>
      <c r="G12" s="45"/>
      <c r="H12" s="45"/>
      <c r="I12" s="45"/>
      <c r="J12" s="360"/>
      <c r="K12" s="45"/>
      <c r="L12" s="45">
        <f>NISSAN!I115</f>
        <v>16</v>
      </c>
      <c r="M12" s="45"/>
      <c r="N12" s="45"/>
      <c r="O12" s="45"/>
      <c r="P12" s="45"/>
      <c r="Q12" s="45"/>
      <c r="R12" s="45"/>
      <c r="S12" s="45"/>
      <c r="T12" s="45"/>
      <c r="U12" s="45"/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C12" s="44">
        <f>SUM(C12:AB12)</f>
        <v>16</v>
      </c>
    </row>
    <row r="13" spans="2:30" ht="21.75" customHeight="1">
      <c r="B13" s="42" t="s">
        <v>134</v>
      </c>
      <c r="C13" s="34">
        <f>CHRYSLER!I110</f>
        <v>1</v>
      </c>
      <c r="E13" s="34">
        <f>FORD!H89</f>
        <v>1</v>
      </c>
      <c r="F13" s="34">
        <f>GM!I74</f>
        <v>17</v>
      </c>
      <c r="J13" s="359">
        <f>VW!I195</f>
        <v>16</v>
      </c>
      <c r="L13" s="34">
        <f>NISSAN!J115</f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C13" s="40">
        <f>SUM(C13:AA13)</f>
        <v>35</v>
      </c>
    </row>
    <row r="14" spans="2:30" ht="21.75" customHeight="1">
      <c r="B14" s="43" t="s">
        <v>135</v>
      </c>
      <c r="C14" s="45">
        <f>CHRYSLER!J110</f>
        <v>14</v>
      </c>
      <c r="D14" s="45">
        <f>FIAT!F34</f>
        <v>5</v>
      </c>
      <c r="E14" s="45">
        <f>FORD!I89</f>
        <v>18</v>
      </c>
      <c r="F14" s="45">
        <f>GM!J74</f>
        <v>63</v>
      </c>
      <c r="G14" s="724">
        <f>HONDA!G48</f>
        <v>26</v>
      </c>
      <c r="H14" s="45"/>
      <c r="I14" s="45"/>
      <c r="J14" s="358">
        <f>VW!J195</f>
        <v>0</v>
      </c>
      <c r="K14" s="45"/>
      <c r="L14" s="45">
        <f>NISSAN!K115</f>
        <v>95</v>
      </c>
      <c r="M14" s="45"/>
      <c r="N14" s="45"/>
      <c r="O14" s="45"/>
      <c r="P14" s="45"/>
      <c r="Q14" s="45"/>
      <c r="R14" s="45"/>
      <c r="S14" s="45"/>
      <c r="T14" s="45"/>
      <c r="U14" s="45"/>
      <c r="W14" s="45">
        <f>CAMIONES!E30</f>
        <v>0</v>
      </c>
      <c r="X14" s="45">
        <v>0</v>
      </c>
      <c r="Y14" s="45">
        <v>0</v>
      </c>
      <c r="Z14" s="45">
        <v>0</v>
      </c>
      <c r="AA14" s="45">
        <v>0</v>
      </c>
      <c r="AC14" s="117">
        <f>SUM(C14:AA14)</f>
        <v>221</v>
      </c>
    </row>
    <row r="15" spans="2:30" ht="18" customHeight="1">
      <c r="B15" s="42"/>
      <c r="J15" s="357"/>
      <c r="W15" s="34"/>
      <c r="X15" s="34"/>
      <c r="Y15" s="34"/>
      <c r="Z15" s="34"/>
      <c r="AA15" s="34"/>
      <c r="AC15" s="34"/>
    </row>
    <row r="16" spans="2:30" ht="19.5" customHeight="1">
      <c r="B16" s="46" t="s">
        <v>91</v>
      </c>
      <c r="C16" s="47">
        <f>SUM(C9:C14)</f>
        <v>52</v>
      </c>
      <c r="D16" s="47">
        <f t="shared" ref="D16:U16" si="0">SUM(D9:D15)</f>
        <v>12</v>
      </c>
      <c r="E16" s="47">
        <f t="shared" si="0"/>
        <v>73</v>
      </c>
      <c r="F16" s="47">
        <f t="shared" si="0"/>
        <v>258</v>
      </c>
      <c r="G16" s="47">
        <f t="shared" si="0"/>
        <v>114</v>
      </c>
      <c r="H16" s="415">
        <f t="shared" si="0"/>
        <v>67</v>
      </c>
      <c r="I16" s="415">
        <f t="shared" si="0"/>
        <v>14</v>
      </c>
      <c r="J16" s="415">
        <f t="shared" si="0"/>
        <v>236</v>
      </c>
      <c r="K16" s="415">
        <f t="shared" si="0"/>
        <v>5</v>
      </c>
      <c r="L16" s="47">
        <f t="shared" si="0"/>
        <v>230</v>
      </c>
      <c r="M16" s="415">
        <f t="shared" si="0"/>
        <v>1</v>
      </c>
      <c r="N16" s="1043">
        <f>SUM(N9:N15)</f>
        <v>0</v>
      </c>
      <c r="O16" s="47">
        <f t="shared" si="0"/>
        <v>27</v>
      </c>
      <c r="P16" s="47">
        <f t="shared" si="0"/>
        <v>92</v>
      </c>
      <c r="Q16" s="47">
        <f t="shared" si="0"/>
        <v>11</v>
      </c>
      <c r="R16" s="415">
        <f t="shared" si="0"/>
        <v>4</v>
      </c>
      <c r="S16" s="47">
        <f t="shared" si="0"/>
        <v>30</v>
      </c>
      <c r="T16" s="47">
        <f>SUM(T9:T15)</f>
        <v>8</v>
      </c>
      <c r="U16" s="48">
        <f t="shared" si="0"/>
        <v>12</v>
      </c>
      <c r="W16" s="49">
        <f>SUM(W9:W15)</f>
        <v>9</v>
      </c>
      <c r="X16" s="1043">
        <f>SUM(X9:X15)</f>
        <v>0</v>
      </c>
      <c r="Y16" s="1043">
        <f>SUM(Y9:Y15)</f>
        <v>0</v>
      </c>
      <c r="Z16" s="723">
        <f>SUM(Z9:Z15)</f>
        <v>0</v>
      </c>
      <c r="AA16" s="48">
        <f>SUM(AA9:AA15)</f>
        <v>2</v>
      </c>
      <c r="AC16" s="634">
        <f>SUM(C16:AA16)</f>
        <v>1257</v>
      </c>
      <c r="AD16" s="38"/>
    </row>
    <row r="17" spans="3:29">
      <c r="AC17" s="38"/>
    </row>
    <row r="18" spans="3:29" ht="36" customHeight="1">
      <c r="Z18" s="38"/>
    </row>
    <row r="19" spans="3:29" s="452" customFormat="1">
      <c r="C19" s="451"/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AA19" s="453"/>
    </row>
    <row r="20" spans="3:29" s="452" customFormat="1"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</row>
    <row r="21" spans="3:29" s="452" customFormat="1"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451"/>
      <c r="U21" s="451"/>
    </row>
    <row r="22" spans="3:29" s="452" customFormat="1"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</row>
    <row r="23" spans="3:29" s="452" customFormat="1"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</row>
    <row r="24" spans="3:29" s="452" customFormat="1"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</row>
    <row r="25" spans="3:29" s="452" customFormat="1">
      <c r="C25" s="451"/>
      <c r="D25" s="451"/>
      <c r="E25" s="451"/>
      <c r="F25" s="451"/>
      <c r="G25" s="451"/>
      <c r="H25" s="451"/>
      <c r="I25" s="451"/>
      <c r="J25" s="451"/>
      <c r="K25" s="451"/>
      <c r="L25" s="451"/>
      <c r="M25" s="451"/>
      <c r="N25" s="451"/>
      <c r="O25" s="451"/>
      <c r="P25" s="451"/>
      <c r="Q25" s="451"/>
      <c r="R25" s="451"/>
      <c r="S25" s="451"/>
      <c r="T25" s="451"/>
      <c r="U25" s="451"/>
    </row>
    <row r="26" spans="3:29" s="452" customFormat="1"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</row>
    <row r="27" spans="3:29" s="452" customFormat="1"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</row>
    <row r="28" spans="3:29" s="452" customFormat="1">
      <c r="C28" s="451"/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</row>
    <row r="29" spans="3:29" s="452" customFormat="1"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</row>
    <row r="30" spans="3:29" s="452" customFormat="1"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</row>
    <row r="31" spans="3:29" s="452" customFormat="1"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</row>
    <row r="32" spans="3:29" s="452" customFormat="1"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</row>
    <row r="33" spans="3:21" s="452" customFormat="1"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</row>
    <row r="34" spans="3:21" s="452" customFormat="1"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</row>
    <row r="35" spans="3:21" s="452" customFormat="1"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</row>
    <row r="36" spans="3:21" s="452" customFormat="1"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</row>
    <row r="37" spans="3:21" s="452" customFormat="1"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</row>
    <row r="38" spans="3:21" s="452" customFormat="1"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1"/>
      <c r="S38" s="451"/>
      <c r="T38" s="451"/>
      <c r="U38" s="451"/>
    </row>
    <row r="39" spans="3:21" s="452" customFormat="1"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451"/>
      <c r="P39" s="451"/>
      <c r="Q39" s="451"/>
      <c r="R39" s="451"/>
      <c r="S39" s="451"/>
      <c r="T39" s="451"/>
      <c r="U39" s="451"/>
    </row>
    <row r="40" spans="3:21" s="452" customFormat="1"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1"/>
      <c r="N40" s="451"/>
      <c r="O40" s="451"/>
      <c r="P40" s="451"/>
      <c r="Q40" s="451"/>
      <c r="R40" s="451"/>
      <c r="S40" s="451"/>
      <c r="T40" s="451"/>
      <c r="U40" s="451"/>
    </row>
    <row r="41" spans="3:21" s="452" customFormat="1">
      <c r="C41" s="451"/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1"/>
      <c r="S41" s="451"/>
      <c r="T41" s="451"/>
      <c r="U41" s="451"/>
    </row>
    <row r="42" spans="3:21" s="452" customFormat="1">
      <c r="C42" s="451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51"/>
      <c r="U42" s="451"/>
    </row>
    <row r="43" spans="3:21" s="452" customFormat="1">
      <c r="C43" s="451"/>
      <c r="D43" s="451"/>
      <c r="E43" s="451"/>
      <c r="F43" s="451"/>
      <c r="G43" s="451"/>
      <c r="H43" s="451"/>
      <c r="I43" s="451"/>
      <c r="J43" s="451"/>
      <c r="K43" s="451"/>
      <c r="L43" s="451"/>
      <c r="M43" s="451"/>
      <c r="N43" s="451"/>
      <c r="O43" s="451"/>
      <c r="P43" s="451"/>
      <c r="Q43" s="451"/>
      <c r="R43" s="451"/>
      <c r="S43" s="451"/>
      <c r="T43" s="451"/>
      <c r="U43" s="451"/>
    </row>
    <row r="44" spans="3:21" s="452" customFormat="1"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</row>
    <row r="45" spans="3:21" s="452" customFormat="1">
      <c r="C45" s="451"/>
      <c r="D45" s="451"/>
      <c r="E45" s="451"/>
      <c r="F45" s="451"/>
      <c r="G45" s="451"/>
      <c r="H45" s="451"/>
      <c r="I45" s="451"/>
      <c r="J45" s="451"/>
      <c r="K45" s="451"/>
      <c r="L45" s="451"/>
      <c r="M45" s="451"/>
      <c r="N45" s="451"/>
      <c r="O45" s="451"/>
      <c r="P45" s="451"/>
      <c r="Q45" s="451"/>
      <c r="R45" s="451"/>
      <c r="S45" s="451"/>
      <c r="T45" s="451"/>
      <c r="U45" s="451"/>
    </row>
    <row r="46" spans="3:21" s="452" customFormat="1">
      <c r="C46" s="451"/>
      <c r="D46" s="451"/>
      <c r="E46" s="451"/>
      <c r="F46" s="451"/>
      <c r="G46" s="451"/>
      <c r="H46" s="451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</row>
    <row r="47" spans="3:21" s="452" customFormat="1"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  <c r="R47" s="451"/>
      <c r="S47" s="451"/>
      <c r="T47" s="451"/>
      <c r="U47" s="451"/>
    </row>
    <row r="48" spans="3:21" s="452" customFormat="1"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  <c r="O48" s="451"/>
      <c r="P48" s="451"/>
      <c r="Q48" s="451"/>
      <c r="R48" s="451"/>
      <c r="S48" s="451"/>
      <c r="T48" s="451"/>
      <c r="U48" s="451"/>
    </row>
    <row r="49" spans="3:21" s="452" customFormat="1"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  <c r="R49" s="451"/>
      <c r="S49" s="451"/>
      <c r="T49" s="451"/>
      <c r="U49" s="451"/>
    </row>
    <row r="50" spans="3:21" s="452" customFormat="1"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51"/>
      <c r="O50" s="451"/>
      <c r="P50" s="451"/>
      <c r="Q50" s="451"/>
      <c r="R50" s="451"/>
      <c r="S50" s="451"/>
      <c r="T50" s="451"/>
      <c r="U50" s="451"/>
    </row>
    <row r="51" spans="3:21" s="452" customFormat="1">
      <c r="C51" s="451"/>
      <c r="D51" s="451"/>
      <c r="E51" s="451"/>
      <c r="F51" s="451"/>
      <c r="G51" s="451"/>
      <c r="H51" s="451"/>
      <c r="I51" s="451"/>
      <c r="J51" s="451"/>
      <c r="K51" s="451"/>
      <c r="L51" s="451"/>
      <c r="M51" s="451"/>
      <c r="N51" s="451"/>
      <c r="O51" s="451"/>
      <c r="P51" s="451"/>
      <c r="Q51" s="451"/>
      <c r="R51" s="451"/>
      <c r="S51" s="451"/>
      <c r="T51" s="451"/>
      <c r="U51" s="451"/>
    </row>
    <row r="52" spans="3:21" s="452" customFormat="1">
      <c r="C52" s="451"/>
      <c r="D52" s="451"/>
      <c r="E52" s="451"/>
      <c r="F52" s="451"/>
      <c r="G52" s="451"/>
      <c r="H52" s="451"/>
      <c r="I52" s="451"/>
      <c r="J52" s="451"/>
      <c r="K52" s="451"/>
      <c r="L52" s="451"/>
      <c r="M52" s="451"/>
      <c r="N52" s="451"/>
      <c r="O52" s="451"/>
      <c r="P52" s="451"/>
      <c r="Q52" s="451"/>
      <c r="R52" s="451"/>
      <c r="S52" s="451"/>
      <c r="T52" s="451"/>
      <c r="U52" s="451"/>
    </row>
    <row r="53" spans="3:21" s="452" customFormat="1">
      <c r="C53" s="451"/>
      <c r="D53" s="451"/>
      <c r="E53" s="451"/>
      <c r="F53" s="451"/>
      <c r="G53" s="451"/>
      <c r="H53" s="451"/>
      <c r="I53" s="451"/>
      <c r="J53" s="451"/>
      <c r="K53" s="451"/>
      <c r="L53" s="451"/>
      <c r="M53" s="451"/>
      <c r="N53" s="451"/>
      <c r="O53" s="451"/>
      <c r="P53" s="451"/>
      <c r="Q53" s="451"/>
      <c r="R53" s="451"/>
      <c r="S53" s="451"/>
      <c r="T53" s="451"/>
      <c r="U53" s="451"/>
    </row>
    <row r="54" spans="3:21" s="452" customFormat="1">
      <c r="C54" s="451"/>
      <c r="D54" s="451"/>
      <c r="E54" s="451"/>
      <c r="F54" s="451"/>
      <c r="G54" s="451"/>
      <c r="H54" s="451"/>
      <c r="I54" s="451"/>
      <c r="J54" s="451"/>
      <c r="K54" s="451"/>
      <c r="L54" s="451"/>
      <c r="M54" s="451"/>
      <c r="N54" s="451"/>
      <c r="O54" s="451"/>
      <c r="P54" s="451"/>
      <c r="Q54" s="451"/>
      <c r="R54" s="451"/>
      <c r="S54" s="451"/>
      <c r="T54" s="451"/>
      <c r="U54" s="451"/>
    </row>
    <row r="55" spans="3:21" s="452" customFormat="1"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1"/>
      <c r="Q55" s="451"/>
      <c r="R55" s="451"/>
      <c r="S55" s="451"/>
      <c r="T55" s="451"/>
      <c r="U55" s="451"/>
    </row>
    <row r="56" spans="3:21" s="452" customFormat="1">
      <c r="C56" s="451"/>
      <c r="D56" s="451"/>
      <c r="E56" s="451"/>
      <c r="F56" s="451"/>
      <c r="G56" s="451"/>
      <c r="H56" s="451"/>
      <c r="I56" s="451"/>
      <c r="J56" s="451"/>
      <c r="K56" s="451"/>
      <c r="L56" s="451"/>
      <c r="M56" s="451"/>
      <c r="N56" s="451"/>
      <c r="O56" s="451"/>
      <c r="P56" s="451"/>
      <c r="Q56" s="451"/>
      <c r="R56" s="451"/>
      <c r="S56" s="451"/>
      <c r="T56" s="451"/>
      <c r="U56" s="451"/>
    </row>
    <row r="57" spans="3:21" s="452" customFormat="1">
      <c r="C57" s="451"/>
      <c r="D57" s="451"/>
      <c r="E57" s="451"/>
      <c r="F57" s="451"/>
      <c r="G57" s="451"/>
      <c r="H57" s="451"/>
      <c r="I57" s="451"/>
      <c r="J57" s="451"/>
      <c r="K57" s="451"/>
      <c r="L57" s="451"/>
      <c r="M57" s="451"/>
      <c r="N57" s="451"/>
      <c r="O57" s="451"/>
      <c r="P57" s="451"/>
      <c r="Q57" s="451"/>
      <c r="R57" s="451"/>
      <c r="S57" s="451"/>
      <c r="T57" s="451"/>
      <c r="U57" s="451"/>
    </row>
    <row r="58" spans="3:21" s="452" customFormat="1"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1"/>
      <c r="O58" s="451"/>
      <c r="P58" s="451"/>
      <c r="Q58" s="451"/>
      <c r="R58" s="451"/>
      <c r="S58" s="451"/>
      <c r="T58" s="451"/>
      <c r="U58" s="451"/>
    </row>
    <row r="59" spans="3:21" s="452" customFormat="1">
      <c r="C59" s="451"/>
      <c r="D59" s="451"/>
      <c r="E59" s="451"/>
      <c r="F59" s="451"/>
      <c r="G59" s="451"/>
      <c r="H59" s="451"/>
      <c r="I59" s="451"/>
      <c r="J59" s="451"/>
      <c r="K59" s="451"/>
      <c r="L59" s="451"/>
      <c r="M59" s="451"/>
      <c r="N59" s="451"/>
      <c r="O59" s="451"/>
      <c r="P59" s="451"/>
      <c r="Q59" s="451"/>
      <c r="R59" s="451"/>
      <c r="S59" s="451"/>
      <c r="T59" s="451"/>
      <c r="U59" s="451"/>
    </row>
    <row r="60" spans="3:21" s="452" customFormat="1">
      <c r="C60" s="451"/>
      <c r="D60" s="451"/>
      <c r="E60" s="451"/>
      <c r="F60" s="451"/>
      <c r="G60" s="451"/>
      <c r="H60" s="451"/>
      <c r="I60" s="451"/>
      <c r="J60" s="451"/>
      <c r="K60" s="451"/>
      <c r="L60" s="451"/>
      <c r="M60" s="451"/>
      <c r="N60" s="451"/>
      <c r="O60" s="451"/>
      <c r="P60" s="451"/>
      <c r="Q60" s="451"/>
      <c r="R60" s="451"/>
      <c r="S60" s="451"/>
      <c r="T60" s="451"/>
      <c r="U60" s="451"/>
    </row>
    <row r="61" spans="3:21" s="452" customFormat="1"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451"/>
      <c r="Q61" s="451"/>
      <c r="R61" s="451"/>
      <c r="S61" s="451"/>
      <c r="T61" s="451"/>
      <c r="U61" s="451"/>
    </row>
    <row r="62" spans="3:21" s="452" customFormat="1">
      <c r="C62" s="451"/>
      <c r="D62" s="451"/>
      <c r="E62" s="451"/>
      <c r="F62" s="451"/>
      <c r="G62" s="451"/>
      <c r="H62" s="451"/>
      <c r="I62" s="451"/>
      <c r="J62" s="451"/>
      <c r="K62" s="451"/>
      <c r="L62" s="451"/>
      <c r="M62" s="451"/>
      <c r="N62" s="451"/>
      <c r="O62" s="451"/>
      <c r="P62" s="451"/>
      <c r="Q62" s="451"/>
      <c r="R62" s="451"/>
      <c r="S62" s="451"/>
      <c r="T62" s="451"/>
      <c r="U62" s="451"/>
    </row>
    <row r="63" spans="3:21" s="452" customFormat="1"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</row>
    <row r="64" spans="3:21" s="452" customFormat="1"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1"/>
      <c r="O64" s="451"/>
      <c r="P64" s="451"/>
      <c r="Q64" s="451"/>
      <c r="R64" s="451"/>
      <c r="S64" s="451"/>
      <c r="T64" s="451"/>
      <c r="U64" s="451"/>
    </row>
    <row r="65" spans="3:21" s="452" customFormat="1">
      <c r="C65" s="451"/>
      <c r="D65" s="451"/>
      <c r="E65" s="451"/>
      <c r="F65" s="451"/>
      <c r="G65" s="451"/>
      <c r="H65" s="451"/>
      <c r="I65" s="451"/>
      <c r="J65" s="451"/>
      <c r="K65" s="451"/>
      <c r="L65" s="451"/>
      <c r="M65" s="451"/>
      <c r="N65" s="451"/>
      <c r="O65" s="451"/>
      <c r="P65" s="451"/>
      <c r="Q65" s="451"/>
      <c r="R65" s="451"/>
      <c r="S65" s="451"/>
      <c r="T65" s="451"/>
      <c r="U65" s="451"/>
    </row>
    <row r="66" spans="3:21" s="452" customFormat="1">
      <c r="C66" s="451"/>
      <c r="D66" s="451"/>
      <c r="E66" s="451"/>
      <c r="F66" s="451"/>
      <c r="G66" s="451"/>
      <c r="H66" s="451"/>
      <c r="I66" s="451"/>
      <c r="J66" s="451"/>
      <c r="K66" s="451"/>
      <c r="L66" s="451"/>
      <c r="M66" s="451"/>
      <c r="N66" s="451"/>
      <c r="O66" s="451"/>
      <c r="P66" s="451"/>
      <c r="Q66" s="451"/>
      <c r="R66" s="451"/>
      <c r="S66" s="451"/>
      <c r="T66" s="451"/>
      <c r="U66" s="451"/>
    </row>
    <row r="67" spans="3:21" s="452" customFormat="1">
      <c r="C67" s="451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451"/>
      <c r="O67" s="451"/>
      <c r="P67" s="451"/>
      <c r="Q67" s="451"/>
      <c r="R67" s="451"/>
      <c r="S67" s="451"/>
      <c r="T67" s="451"/>
      <c r="U67" s="451"/>
    </row>
    <row r="68" spans="3:21" s="452" customFormat="1"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451"/>
      <c r="N68" s="451"/>
      <c r="O68" s="451"/>
      <c r="P68" s="451"/>
      <c r="Q68" s="451"/>
      <c r="R68" s="451"/>
      <c r="S68" s="451"/>
      <c r="T68" s="451"/>
      <c r="U68" s="451"/>
    </row>
    <row r="69" spans="3:21" s="452" customFormat="1">
      <c r="C69" s="451"/>
      <c r="D69" s="451"/>
      <c r="E69" s="451"/>
      <c r="F69" s="451"/>
      <c r="G69" s="451"/>
      <c r="H69" s="451"/>
      <c r="I69" s="451"/>
      <c r="J69" s="451"/>
      <c r="K69" s="451"/>
      <c r="L69" s="451"/>
      <c r="M69" s="451"/>
      <c r="N69" s="451"/>
      <c r="O69" s="451"/>
      <c r="P69" s="451"/>
      <c r="Q69" s="451"/>
      <c r="R69" s="451"/>
      <c r="S69" s="451"/>
      <c r="T69" s="451"/>
      <c r="U69" s="451"/>
    </row>
    <row r="70" spans="3:21" s="452" customFormat="1">
      <c r="C70" s="451"/>
      <c r="D70" s="451"/>
      <c r="E70" s="451"/>
      <c r="F70" s="451"/>
      <c r="G70" s="451"/>
      <c r="H70" s="451"/>
      <c r="I70" s="451"/>
      <c r="J70" s="451"/>
      <c r="K70" s="451"/>
      <c r="L70" s="451"/>
      <c r="M70" s="451"/>
      <c r="N70" s="451"/>
      <c r="O70" s="451"/>
      <c r="P70" s="451"/>
      <c r="Q70" s="451"/>
      <c r="R70" s="451"/>
      <c r="S70" s="451"/>
      <c r="T70" s="451"/>
      <c r="U70" s="451"/>
    </row>
    <row r="71" spans="3:21" s="452" customFormat="1">
      <c r="C71" s="451"/>
      <c r="D71" s="451"/>
      <c r="E71" s="451"/>
      <c r="F71" s="451"/>
      <c r="G71" s="451"/>
      <c r="H71" s="451"/>
      <c r="I71" s="451"/>
      <c r="J71" s="451"/>
      <c r="K71" s="451"/>
      <c r="L71" s="451"/>
      <c r="M71" s="451"/>
      <c r="N71" s="451"/>
      <c r="O71" s="451"/>
      <c r="P71" s="451"/>
      <c r="Q71" s="451"/>
      <c r="R71" s="451"/>
      <c r="S71" s="451"/>
      <c r="T71" s="451"/>
      <c r="U71" s="451"/>
    </row>
    <row r="72" spans="3:21" s="452" customFormat="1">
      <c r="C72" s="451"/>
      <c r="D72" s="451"/>
      <c r="E72" s="451"/>
      <c r="F72" s="451"/>
      <c r="G72" s="451"/>
      <c r="H72" s="451"/>
      <c r="I72" s="451"/>
      <c r="J72" s="451"/>
      <c r="K72" s="451"/>
      <c r="L72" s="451"/>
      <c r="M72" s="451"/>
      <c r="N72" s="451"/>
      <c r="O72" s="451"/>
      <c r="P72" s="451"/>
      <c r="Q72" s="451"/>
      <c r="R72" s="451"/>
      <c r="S72" s="451"/>
      <c r="T72" s="451"/>
      <c r="U72" s="451"/>
    </row>
    <row r="73" spans="3:21" s="452" customFormat="1">
      <c r="C73" s="451"/>
      <c r="D73" s="451"/>
      <c r="E73" s="451"/>
      <c r="F73" s="451"/>
      <c r="G73" s="451"/>
      <c r="H73" s="451"/>
      <c r="I73" s="451"/>
      <c r="J73" s="451"/>
      <c r="K73" s="451"/>
      <c r="L73" s="451"/>
      <c r="M73" s="451"/>
      <c r="N73" s="451"/>
      <c r="O73" s="451"/>
      <c r="P73" s="451"/>
      <c r="Q73" s="451"/>
      <c r="R73" s="451"/>
      <c r="S73" s="451"/>
      <c r="T73" s="451"/>
      <c r="U73" s="451"/>
    </row>
    <row r="74" spans="3:21" s="452" customFormat="1">
      <c r="C74" s="451"/>
      <c r="D74" s="451"/>
      <c r="E74" s="451"/>
      <c r="F74" s="451"/>
      <c r="G74" s="451"/>
      <c r="H74" s="451"/>
      <c r="I74" s="451"/>
      <c r="J74" s="451"/>
      <c r="K74" s="451"/>
      <c r="L74" s="451"/>
      <c r="M74" s="451"/>
      <c r="N74" s="451"/>
      <c r="O74" s="451"/>
      <c r="P74" s="451"/>
      <c r="Q74" s="451"/>
      <c r="R74" s="451"/>
      <c r="S74" s="451"/>
      <c r="T74" s="451"/>
      <c r="U74" s="451"/>
    </row>
    <row r="75" spans="3:21" s="452" customFormat="1">
      <c r="C75" s="451"/>
      <c r="D75" s="451"/>
      <c r="E75" s="451"/>
      <c r="F75" s="451"/>
      <c r="G75" s="451"/>
      <c r="H75" s="451"/>
      <c r="I75" s="451"/>
      <c r="J75" s="451"/>
      <c r="K75" s="451"/>
      <c r="L75" s="451"/>
      <c r="M75" s="451"/>
      <c r="N75" s="451"/>
      <c r="O75" s="451"/>
      <c r="P75" s="451"/>
      <c r="Q75" s="451"/>
      <c r="R75" s="451"/>
      <c r="S75" s="451"/>
      <c r="T75" s="451"/>
      <c r="U75" s="451"/>
    </row>
    <row r="76" spans="3:21" s="452" customFormat="1">
      <c r="C76" s="451"/>
      <c r="D76" s="451"/>
      <c r="E76" s="451"/>
      <c r="F76" s="451"/>
      <c r="G76" s="451"/>
      <c r="H76" s="451"/>
      <c r="I76" s="451"/>
      <c r="J76" s="451"/>
      <c r="K76" s="451"/>
      <c r="L76" s="451"/>
      <c r="M76" s="451"/>
      <c r="N76" s="451"/>
      <c r="O76" s="451"/>
      <c r="P76" s="451"/>
      <c r="Q76" s="451"/>
      <c r="R76" s="451"/>
      <c r="S76" s="451"/>
      <c r="T76" s="451"/>
      <c r="U76" s="451"/>
    </row>
    <row r="77" spans="3:21" s="452" customFormat="1">
      <c r="C77" s="451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1"/>
      <c r="Q77" s="451"/>
      <c r="R77" s="451"/>
      <c r="S77" s="451"/>
      <c r="T77" s="451"/>
      <c r="U77" s="451"/>
    </row>
    <row r="78" spans="3:21" s="452" customFormat="1">
      <c r="C78" s="451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1"/>
      <c r="P78" s="451"/>
      <c r="Q78" s="451"/>
      <c r="R78" s="451"/>
      <c r="S78" s="451"/>
      <c r="T78" s="451"/>
      <c r="U78" s="451"/>
    </row>
  </sheetData>
  <sheetProtection selectLockedCells="1" selectUnlockedCells="1"/>
  <mergeCells count="25">
    <mergeCell ref="B7:B8"/>
    <mergeCell ref="C7:C8"/>
    <mergeCell ref="D7:D8"/>
    <mergeCell ref="E7:E8"/>
    <mergeCell ref="F7:F8"/>
    <mergeCell ref="D2:S3"/>
    <mergeCell ref="AC7:AC8"/>
    <mergeCell ref="J7:J8"/>
    <mergeCell ref="M7:M8"/>
    <mergeCell ref="O7:O8"/>
    <mergeCell ref="L7:L8"/>
    <mergeCell ref="W7:W8"/>
    <mergeCell ref="P7:P8"/>
    <mergeCell ref="Q7:Q8"/>
    <mergeCell ref="R7:R8"/>
    <mergeCell ref="V7:V8"/>
    <mergeCell ref="U7:U8"/>
    <mergeCell ref="X7:X8"/>
    <mergeCell ref="H7:H8"/>
    <mergeCell ref="Y7:Y8"/>
    <mergeCell ref="K7:K8"/>
    <mergeCell ref="G7:G8"/>
    <mergeCell ref="H5:P5"/>
    <mergeCell ref="D4:R4"/>
    <mergeCell ref="S7:S8"/>
  </mergeCells>
  <phoneticPr fontId="18" type="noConversion"/>
  <printOptions horizontalCentered="1" verticalCentered="1"/>
  <pageMargins left="0.11811023622047245" right="0.11811023622047245" top="0.15748031496062992" bottom="0.35433070866141736" header="0.31496062992125984" footer="0.31496062992125984"/>
  <pageSetup scale="4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7"/>
  <sheetViews>
    <sheetView showGridLines="0" topLeftCell="D1" zoomScale="70" zoomScaleNormal="70" zoomScaleSheetLayoutView="100" workbookViewId="0">
      <selection activeCell="E10" sqref="E10"/>
    </sheetView>
  </sheetViews>
  <sheetFormatPr baseColWidth="10" defaultRowHeight="15.75"/>
  <cols>
    <col min="1" max="1" width="18.28515625" style="78" customWidth="1"/>
    <col min="2" max="2" width="22.85546875" style="75" bestFit="1" customWidth="1"/>
    <col min="3" max="3" width="23" style="252" customWidth="1"/>
    <col min="4" max="4" width="27.7109375" style="252" customWidth="1"/>
    <col min="5" max="5" width="29.7109375" style="75" bestFit="1" customWidth="1"/>
    <col min="6" max="6" width="26" style="75" bestFit="1" customWidth="1"/>
    <col min="7" max="7" width="29.140625" style="75" bestFit="1" customWidth="1"/>
    <col min="8" max="47" width="11.42578125" style="470"/>
    <col min="48" max="16384" width="11.42578125" style="75"/>
  </cols>
  <sheetData>
    <row r="1" spans="1:7" ht="33">
      <c r="A1" s="73" t="s">
        <v>147</v>
      </c>
      <c r="B1" s="145" t="s">
        <v>153</v>
      </c>
      <c r="C1" s="145" t="s">
        <v>148</v>
      </c>
      <c r="D1" s="145" t="s">
        <v>292</v>
      </c>
      <c r="E1" s="145" t="s">
        <v>253</v>
      </c>
      <c r="F1" s="145" t="s">
        <v>161</v>
      </c>
      <c r="G1" s="145" t="s">
        <v>159</v>
      </c>
    </row>
    <row r="2" spans="1:7" ht="24" customHeight="1">
      <c r="A2" s="827" t="s">
        <v>98</v>
      </c>
      <c r="B2" s="759" t="s">
        <v>145</v>
      </c>
      <c r="C2" s="830" t="s">
        <v>98</v>
      </c>
      <c r="D2" s="193" t="s">
        <v>885</v>
      </c>
      <c r="E2" s="239">
        <v>4</v>
      </c>
      <c r="F2" s="229">
        <f>SUM(E2:E2)</f>
        <v>4</v>
      </c>
      <c r="G2" s="829">
        <f>SUM(F2:F4)</f>
        <v>29</v>
      </c>
    </row>
    <row r="3" spans="1:7" ht="24" customHeight="1">
      <c r="A3" s="828"/>
      <c r="B3" s="760"/>
      <c r="C3" s="831"/>
      <c r="D3" s="416" t="s">
        <v>886</v>
      </c>
      <c r="E3" s="240">
        <v>25</v>
      </c>
      <c r="F3" s="230">
        <f>SUM(E3:E3)</f>
        <v>25</v>
      </c>
      <c r="G3" s="829"/>
    </row>
    <row r="4" spans="1:7" ht="24" customHeight="1">
      <c r="A4" s="828"/>
      <c r="B4" s="760"/>
      <c r="C4" s="831"/>
      <c r="D4" s="416" t="s">
        <v>888</v>
      </c>
      <c r="E4" s="240"/>
      <c r="F4" s="230">
        <f t="shared" ref="F4:F9" si="0">SUM(E4:E4)</f>
        <v>0</v>
      </c>
      <c r="G4" s="829"/>
    </row>
    <row r="5" spans="1:7" ht="24" customHeight="1">
      <c r="A5" s="828"/>
      <c r="B5" s="425" t="s">
        <v>152</v>
      </c>
      <c r="C5" s="424" t="s">
        <v>889</v>
      </c>
      <c r="D5" s="223" t="s">
        <v>887</v>
      </c>
      <c r="E5" s="243">
        <v>2</v>
      </c>
      <c r="F5" s="244">
        <f t="shared" si="0"/>
        <v>2</v>
      </c>
      <c r="G5" s="450">
        <f>SUM(F5)</f>
        <v>2</v>
      </c>
    </row>
    <row r="6" spans="1:7" ht="24" customHeight="1">
      <c r="A6" s="828"/>
      <c r="B6" s="760" t="s">
        <v>149</v>
      </c>
      <c r="C6" s="832" t="s">
        <v>893</v>
      </c>
      <c r="D6" s="416" t="s">
        <v>886</v>
      </c>
      <c r="E6" s="240">
        <v>17</v>
      </c>
      <c r="F6" s="230">
        <f t="shared" si="0"/>
        <v>17</v>
      </c>
      <c r="G6" s="829">
        <f>SUM(F6:F9)</f>
        <v>36</v>
      </c>
    </row>
    <row r="7" spans="1:7" ht="24" customHeight="1">
      <c r="A7" s="828"/>
      <c r="B7" s="760"/>
      <c r="C7" s="832"/>
      <c r="D7" s="416" t="s">
        <v>890</v>
      </c>
      <c r="E7" s="240">
        <v>17</v>
      </c>
      <c r="F7" s="387">
        <f t="shared" si="0"/>
        <v>17</v>
      </c>
      <c r="G7" s="829"/>
    </row>
    <row r="8" spans="1:7" ht="24" customHeight="1">
      <c r="A8" s="828"/>
      <c r="B8" s="760"/>
      <c r="C8" s="832"/>
      <c r="D8" s="416" t="s">
        <v>891</v>
      </c>
      <c r="E8" s="240"/>
      <c r="F8" s="230">
        <f t="shared" si="0"/>
        <v>0</v>
      </c>
      <c r="G8" s="829"/>
    </row>
    <row r="9" spans="1:7" ht="24" customHeight="1">
      <c r="A9" s="828"/>
      <c r="B9" s="761"/>
      <c r="C9" s="833"/>
      <c r="D9" s="394" t="s">
        <v>892</v>
      </c>
      <c r="E9" s="241">
        <v>2</v>
      </c>
      <c r="F9" s="242">
        <f t="shared" si="0"/>
        <v>2</v>
      </c>
      <c r="G9" s="829"/>
    </row>
    <row r="10" spans="1:7" ht="19.5" customHeight="1">
      <c r="A10" s="77"/>
      <c r="B10" s="224"/>
      <c r="C10" s="189"/>
      <c r="D10" s="189"/>
      <c r="E10" s="76">
        <f>SUM(E2:E9)</f>
        <v>67</v>
      </c>
      <c r="F10" s="76"/>
      <c r="G10" s="76">
        <f>SUM(G2:G9)</f>
        <v>67</v>
      </c>
    </row>
    <row r="13" spans="1:7" s="470" customFormat="1">
      <c r="A13" s="471"/>
      <c r="C13" s="473"/>
      <c r="D13" s="473"/>
    </row>
    <row r="14" spans="1:7" s="470" customFormat="1">
      <c r="A14" s="471"/>
      <c r="C14" s="473"/>
      <c r="D14" s="473"/>
    </row>
    <row r="15" spans="1:7" s="470" customFormat="1">
      <c r="A15" s="471"/>
      <c r="C15" s="473"/>
      <c r="D15" s="473"/>
    </row>
    <row r="16" spans="1:7" s="470" customFormat="1">
      <c r="A16" s="471"/>
      <c r="C16" s="473"/>
      <c r="D16" s="473"/>
    </row>
    <row r="17" spans="1:4" s="470" customFormat="1">
      <c r="A17" s="471"/>
      <c r="C17" s="473"/>
      <c r="D17" s="473"/>
    </row>
    <row r="18" spans="1:4" s="470" customFormat="1">
      <c r="A18" s="471"/>
      <c r="C18" s="473"/>
      <c r="D18" s="473"/>
    </row>
    <row r="19" spans="1:4" s="470" customFormat="1">
      <c r="A19" s="471"/>
      <c r="C19" s="473"/>
      <c r="D19" s="473"/>
    </row>
    <row r="20" spans="1:4" s="470" customFormat="1">
      <c r="A20" s="471"/>
      <c r="C20" s="473"/>
      <c r="D20" s="473"/>
    </row>
    <row r="21" spans="1:4" s="470" customFormat="1">
      <c r="A21" s="471"/>
      <c r="C21" s="473"/>
      <c r="D21" s="473"/>
    </row>
    <row r="22" spans="1:4" s="470" customFormat="1">
      <c r="A22" s="471"/>
      <c r="C22" s="473"/>
      <c r="D22" s="473"/>
    </row>
    <row r="23" spans="1:4" s="470" customFormat="1">
      <c r="A23" s="471"/>
      <c r="C23" s="473"/>
      <c r="D23" s="473"/>
    </row>
    <row r="24" spans="1:4" s="470" customFormat="1">
      <c r="A24" s="471"/>
      <c r="C24" s="473"/>
      <c r="D24" s="473"/>
    </row>
    <row r="25" spans="1:4" s="470" customFormat="1">
      <c r="A25" s="471"/>
      <c r="C25" s="473"/>
      <c r="D25" s="473"/>
    </row>
    <row r="26" spans="1:4" s="470" customFormat="1">
      <c r="A26" s="471"/>
      <c r="C26" s="473"/>
      <c r="D26" s="473"/>
    </row>
    <row r="27" spans="1:4" s="470" customFormat="1">
      <c r="A27" s="471"/>
      <c r="C27" s="473"/>
      <c r="D27" s="473"/>
    </row>
    <row r="28" spans="1:4" s="470" customFormat="1">
      <c r="A28" s="471"/>
      <c r="C28" s="473"/>
      <c r="D28" s="473"/>
    </row>
    <row r="29" spans="1:4" s="470" customFormat="1">
      <c r="A29" s="471"/>
      <c r="C29" s="473"/>
      <c r="D29" s="473"/>
    </row>
    <row r="30" spans="1:4" s="470" customFormat="1">
      <c r="A30" s="471"/>
      <c r="C30" s="473"/>
      <c r="D30" s="473"/>
    </row>
    <row r="31" spans="1:4" s="470" customFormat="1">
      <c r="A31" s="471"/>
      <c r="C31" s="473"/>
      <c r="D31" s="473"/>
    </row>
    <row r="32" spans="1:4" s="470" customFormat="1">
      <c r="A32" s="471"/>
      <c r="C32" s="473"/>
      <c r="D32" s="473"/>
    </row>
    <row r="33" spans="1:4" s="470" customFormat="1">
      <c r="A33" s="471"/>
      <c r="C33" s="473"/>
      <c r="D33" s="473"/>
    </row>
    <row r="34" spans="1:4" s="470" customFormat="1">
      <c r="A34" s="471"/>
      <c r="C34" s="473"/>
      <c r="D34" s="473"/>
    </row>
    <row r="35" spans="1:4" s="470" customFormat="1">
      <c r="A35" s="471"/>
      <c r="C35" s="473"/>
      <c r="D35" s="473"/>
    </row>
    <row r="36" spans="1:4" s="470" customFormat="1">
      <c r="A36" s="471"/>
      <c r="C36" s="473"/>
      <c r="D36" s="473"/>
    </row>
    <row r="37" spans="1:4" s="470" customFormat="1">
      <c r="A37" s="471"/>
      <c r="C37" s="473"/>
      <c r="D37" s="473"/>
    </row>
    <row r="38" spans="1:4" s="470" customFormat="1">
      <c r="A38" s="471"/>
      <c r="C38" s="473"/>
      <c r="D38" s="473"/>
    </row>
    <row r="39" spans="1:4" s="470" customFormat="1">
      <c r="A39" s="471"/>
      <c r="C39" s="473"/>
      <c r="D39" s="473"/>
    </row>
    <row r="40" spans="1:4" s="470" customFormat="1">
      <c r="A40" s="471"/>
      <c r="C40" s="473"/>
      <c r="D40" s="473"/>
    </row>
    <row r="41" spans="1:4" s="470" customFormat="1">
      <c r="A41" s="471"/>
      <c r="C41" s="473"/>
      <c r="D41" s="473"/>
    </row>
    <row r="42" spans="1:4" s="470" customFormat="1">
      <c r="A42" s="471"/>
      <c r="C42" s="473"/>
      <c r="D42" s="473"/>
    </row>
    <row r="43" spans="1:4" s="470" customFormat="1">
      <c r="A43" s="471"/>
      <c r="C43" s="473"/>
      <c r="D43" s="473"/>
    </row>
    <row r="44" spans="1:4" s="470" customFormat="1">
      <c r="A44" s="471"/>
      <c r="C44" s="473"/>
      <c r="D44" s="473"/>
    </row>
    <row r="45" spans="1:4" s="470" customFormat="1">
      <c r="A45" s="471"/>
      <c r="C45" s="473"/>
      <c r="D45" s="473"/>
    </row>
    <row r="46" spans="1:4" s="470" customFormat="1">
      <c r="A46" s="471"/>
      <c r="C46" s="473"/>
      <c r="D46" s="473"/>
    </row>
    <row r="47" spans="1:4" s="470" customFormat="1">
      <c r="A47" s="471"/>
      <c r="C47" s="473"/>
      <c r="D47" s="473"/>
    </row>
    <row r="48" spans="1:4" s="470" customFormat="1">
      <c r="A48" s="471"/>
      <c r="C48" s="473"/>
      <c r="D48" s="473"/>
    </row>
    <row r="49" spans="1:4" s="470" customFormat="1">
      <c r="A49" s="471"/>
      <c r="C49" s="473"/>
      <c r="D49" s="473"/>
    </row>
    <row r="50" spans="1:4" s="470" customFormat="1">
      <c r="A50" s="471"/>
      <c r="C50" s="473"/>
      <c r="D50" s="473"/>
    </row>
    <row r="51" spans="1:4" s="470" customFormat="1">
      <c r="A51" s="471"/>
      <c r="C51" s="473"/>
      <c r="D51" s="473"/>
    </row>
    <row r="52" spans="1:4" s="470" customFormat="1">
      <c r="A52" s="471"/>
      <c r="C52" s="473"/>
      <c r="D52" s="473"/>
    </row>
    <row r="53" spans="1:4" s="470" customFormat="1">
      <c r="A53" s="471"/>
      <c r="C53" s="473"/>
      <c r="D53" s="473"/>
    </row>
    <row r="54" spans="1:4" s="470" customFormat="1">
      <c r="A54" s="471"/>
      <c r="C54" s="473"/>
      <c r="D54" s="473"/>
    </row>
    <row r="55" spans="1:4" s="470" customFormat="1">
      <c r="A55" s="471"/>
      <c r="C55" s="473"/>
      <c r="D55" s="473"/>
    </row>
    <row r="56" spans="1:4" s="470" customFormat="1">
      <c r="A56" s="471"/>
      <c r="C56" s="473"/>
      <c r="D56" s="473"/>
    </row>
    <row r="57" spans="1:4" s="470" customFormat="1">
      <c r="A57" s="471"/>
      <c r="C57" s="473"/>
      <c r="D57" s="473"/>
    </row>
    <row r="58" spans="1:4" s="470" customFormat="1">
      <c r="A58" s="471"/>
      <c r="C58" s="473"/>
      <c r="D58" s="473"/>
    </row>
    <row r="59" spans="1:4" s="470" customFormat="1">
      <c r="A59" s="471"/>
      <c r="C59" s="473"/>
      <c r="D59" s="473"/>
    </row>
    <row r="60" spans="1:4" s="470" customFormat="1">
      <c r="A60" s="471"/>
      <c r="C60" s="473"/>
      <c r="D60" s="473"/>
    </row>
    <row r="61" spans="1:4" s="470" customFormat="1">
      <c r="A61" s="471"/>
      <c r="C61" s="473"/>
      <c r="D61" s="473"/>
    </row>
    <row r="62" spans="1:4" s="470" customFormat="1">
      <c r="A62" s="471"/>
      <c r="C62" s="473"/>
      <c r="D62" s="473"/>
    </row>
    <row r="63" spans="1:4" s="470" customFormat="1">
      <c r="A63" s="471"/>
      <c r="C63" s="473"/>
      <c r="D63" s="473"/>
    </row>
    <row r="64" spans="1:4" s="470" customFormat="1">
      <c r="A64" s="471"/>
      <c r="C64" s="473"/>
      <c r="D64" s="473"/>
    </row>
    <row r="65" spans="1:4" s="470" customFormat="1">
      <c r="A65" s="471"/>
      <c r="C65" s="473"/>
      <c r="D65" s="473"/>
    </row>
    <row r="66" spans="1:4" s="470" customFormat="1">
      <c r="A66" s="471"/>
      <c r="C66" s="473"/>
      <c r="D66" s="473"/>
    </row>
    <row r="67" spans="1:4" s="470" customFormat="1">
      <c r="A67" s="471"/>
      <c r="C67" s="473"/>
      <c r="D67" s="473"/>
    </row>
    <row r="68" spans="1:4" s="470" customFormat="1">
      <c r="A68" s="471"/>
      <c r="C68" s="473"/>
      <c r="D68" s="473"/>
    </row>
    <row r="69" spans="1:4" s="470" customFormat="1">
      <c r="A69" s="471"/>
      <c r="C69" s="473"/>
      <c r="D69" s="473"/>
    </row>
    <row r="70" spans="1:4" s="470" customFormat="1">
      <c r="A70" s="471"/>
      <c r="C70" s="473"/>
      <c r="D70" s="473"/>
    </row>
    <row r="71" spans="1:4" s="470" customFormat="1">
      <c r="A71" s="471"/>
      <c r="C71" s="473"/>
      <c r="D71" s="473"/>
    </row>
    <row r="72" spans="1:4" s="470" customFormat="1">
      <c r="A72" s="471"/>
      <c r="C72" s="473"/>
      <c r="D72" s="473"/>
    </row>
    <row r="73" spans="1:4" s="470" customFormat="1">
      <c r="A73" s="471"/>
      <c r="C73" s="473"/>
      <c r="D73" s="473"/>
    </row>
    <row r="74" spans="1:4" s="470" customFormat="1">
      <c r="A74" s="471"/>
      <c r="C74" s="473"/>
      <c r="D74" s="473"/>
    </row>
    <row r="75" spans="1:4" s="470" customFormat="1">
      <c r="A75" s="471"/>
      <c r="C75" s="473"/>
      <c r="D75" s="473"/>
    </row>
    <row r="76" spans="1:4" s="470" customFormat="1">
      <c r="A76" s="471"/>
      <c r="C76" s="473"/>
      <c r="D76" s="473"/>
    </row>
    <row r="77" spans="1:4" s="470" customFormat="1">
      <c r="A77" s="471"/>
      <c r="C77" s="473"/>
      <c r="D77" s="473"/>
    </row>
    <row r="78" spans="1:4" s="470" customFormat="1">
      <c r="A78" s="471"/>
      <c r="C78" s="473"/>
      <c r="D78" s="473"/>
    </row>
    <row r="79" spans="1:4" s="470" customFormat="1">
      <c r="A79" s="471"/>
      <c r="C79" s="473"/>
      <c r="D79" s="473"/>
    </row>
    <row r="80" spans="1:4" s="470" customFormat="1">
      <c r="A80" s="471"/>
      <c r="C80" s="473"/>
      <c r="D80" s="473"/>
    </row>
    <row r="81" spans="1:4" s="470" customFormat="1">
      <c r="A81" s="471"/>
      <c r="C81" s="473"/>
      <c r="D81" s="473"/>
    </row>
    <row r="82" spans="1:4" s="470" customFormat="1">
      <c r="A82" s="471"/>
      <c r="C82" s="473"/>
      <c r="D82" s="473"/>
    </row>
    <row r="83" spans="1:4" s="470" customFormat="1">
      <c r="A83" s="471"/>
      <c r="C83" s="473"/>
      <c r="D83" s="473"/>
    </row>
    <row r="84" spans="1:4" s="470" customFormat="1">
      <c r="A84" s="471"/>
      <c r="C84" s="473"/>
      <c r="D84" s="473"/>
    </row>
    <row r="85" spans="1:4" s="470" customFormat="1">
      <c r="A85" s="471"/>
      <c r="C85" s="473"/>
      <c r="D85" s="473"/>
    </row>
    <row r="86" spans="1:4" s="470" customFormat="1">
      <c r="A86" s="471"/>
      <c r="C86" s="473"/>
      <c r="D86" s="473"/>
    </row>
    <row r="87" spans="1:4" s="470" customFormat="1">
      <c r="A87" s="471"/>
      <c r="C87" s="473"/>
      <c r="D87" s="473"/>
    </row>
    <row r="88" spans="1:4" s="470" customFormat="1">
      <c r="A88" s="471"/>
      <c r="C88" s="473"/>
      <c r="D88" s="473"/>
    </row>
    <row r="89" spans="1:4" s="470" customFormat="1">
      <c r="A89" s="471"/>
      <c r="C89" s="473"/>
      <c r="D89" s="473"/>
    </row>
    <row r="90" spans="1:4" s="470" customFormat="1">
      <c r="A90" s="471"/>
      <c r="C90" s="473"/>
      <c r="D90" s="473"/>
    </row>
    <row r="91" spans="1:4" s="470" customFormat="1">
      <c r="A91" s="471"/>
      <c r="C91" s="473"/>
      <c r="D91" s="473"/>
    </row>
    <row r="92" spans="1:4" s="470" customFormat="1">
      <c r="A92" s="471"/>
      <c r="C92" s="473"/>
      <c r="D92" s="473"/>
    </row>
    <row r="93" spans="1:4" s="470" customFormat="1">
      <c r="A93" s="471"/>
      <c r="C93" s="473"/>
      <c r="D93" s="473"/>
    </row>
    <row r="94" spans="1:4" s="470" customFormat="1">
      <c r="A94" s="471"/>
      <c r="C94" s="473"/>
      <c r="D94" s="473"/>
    </row>
    <row r="95" spans="1:4" s="470" customFormat="1">
      <c r="A95" s="471"/>
      <c r="C95" s="473"/>
      <c r="D95" s="473"/>
    </row>
    <row r="96" spans="1:4" s="470" customFormat="1">
      <c r="A96" s="471"/>
      <c r="C96" s="473"/>
      <c r="D96" s="473"/>
    </row>
    <row r="97" spans="1:4" s="470" customFormat="1">
      <c r="A97" s="471"/>
      <c r="C97" s="473"/>
      <c r="D97" s="473"/>
    </row>
    <row r="98" spans="1:4" s="470" customFormat="1">
      <c r="A98" s="471"/>
      <c r="C98" s="473"/>
      <c r="D98" s="473"/>
    </row>
    <row r="99" spans="1:4" s="470" customFormat="1">
      <c r="A99" s="471"/>
      <c r="C99" s="473"/>
      <c r="D99" s="473"/>
    </row>
    <row r="100" spans="1:4" s="470" customFormat="1">
      <c r="A100" s="471"/>
      <c r="C100" s="473"/>
      <c r="D100" s="473"/>
    </row>
    <row r="101" spans="1:4" s="470" customFormat="1">
      <c r="A101" s="471"/>
      <c r="C101" s="473"/>
      <c r="D101" s="473"/>
    </row>
    <row r="102" spans="1:4" s="470" customFormat="1">
      <c r="A102" s="471"/>
      <c r="C102" s="473"/>
      <c r="D102" s="473"/>
    </row>
    <row r="103" spans="1:4" s="470" customFormat="1">
      <c r="A103" s="471"/>
      <c r="C103" s="473"/>
      <c r="D103" s="473"/>
    </row>
    <row r="104" spans="1:4" s="470" customFormat="1">
      <c r="A104" s="471"/>
      <c r="C104" s="473"/>
      <c r="D104" s="473"/>
    </row>
    <row r="105" spans="1:4" s="470" customFormat="1">
      <c r="A105" s="471"/>
      <c r="C105" s="473"/>
      <c r="D105" s="473"/>
    </row>
    <row r="106" spans="1:4" s="470" customFormat="1">
      <c r="A106" s="471"/>
      <c r="C106" s="473"/>
      <c r="D106" s="473"/>
    </row>
    <row r="107" spans="1:4" s="470" customFormat="1">
      <c r="A107" s="471"/>
      <c r="C107" s="473"/>
      <c r="D107" s="473"/>
    </row>
  </sheetData>
  <mergeCells count="7">
    <mergeCell ref="A2:A9"/>
    <mergeCell ref="B6:B9"/>
    <mergeCell ref="B2:B4"/>
    <mergeCell ref="G2:G4"/>
    <mergeCell ref="G6:G9"/>
    <mergeCell ref="C2:C4"/>
    <mergeCell ref="C6:C9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7"/>
  <sheetViews>
    <sheetView showGridLines="0" zoomScale="90" zoomScaleNormal="90" zoomScaleSheetLayoutView="120" workbookViewId="0">
      <selection activeCell="D11" sqref="D11"/>
    </sheetView>
  </sheetViews>
  <sheetFormatPr baseColWidth="10" defaultRowHeight="12.75"/>
  <cols>
    <col min="2" max="2" width="25.85546875" bestFit="1" customWidth="1"/>
    <col min="3" max="3" width="19.7109375" style="266" bestFit="1" customWidth="1"/>
    <col min="4" max="4" width="19.5703125" bestFit="1" customWidth="1"/>
    <col min="5" max="5" width="14.85546875" bestFit="1" customWidth="1"/>
    <col min="6" max="6" width="19.42578125" customWidth="1"/>
    <col min="7" max="39" width="11.42578125" style="459"/>
  </cols>
  <sheetData>
    <row r="1" spans="1:39" ht="49.5">
      <c r="A1" s="73" t="s">
        <v>147</v>
      </c>
      <c r="B1" s="145" t="s">
        <v>153</v>
      </c>
      <c r="C1" s="145" t="s">
        <v>148</v>
      </c>
      <c r="D1" s="145" t="s">
        <v>240</v>
      </c>
      <c r="E1" s="145" t="s">
        <v>161</v>
      </c>
      <c r="F1" s="145" t="s">
        <v>159</v>
      </c>
    </row>
    <row r="2" spans="1:39" ht="18.75" customHeight="1">
      <c r="A2" s="839" t="s">
        <v>264</v>
      </c>
      <c r="B2" s="834" t="s">
        <v>146</v>
      </c>
      <c r="C2" s="612" t="s">
        <v>261</v>
      </c>
      <c r="D2" s="426">
        <v>6</v>
      </c>
      <c r="E2" s="615">
        <f>SUM(D2)</f>
        <v>6</v>
      </c>
      <c r="F2" s="770">
        <f>SUM(E2:E7)</f>
        <v>13</v>
      </c>
    </row>
    <row r="3" spans="1:39" ht="18.75" customHeight="1">
      <c r="A3" s="840"/>
      <c r="B3" s="779"/>
      <c r="C3" s="614" t="s">
        <v>275</v>
      </c>
      <c r="D3" s="427"/>
      <c r="E3" s="616">
        <f>SUM(D3)</f>
        <v>0</v>
      </c>
      <c r="F3" s="771"/>
    </row>
    <row r="4" spans="1:39" ht="18.75" customHeight="1">
      <c r="A4" s="840"/>
      <c r="B4" s="779"/>
      <c r="C4" s="614" t="s">
        <v>262</v>
      </c>
      <c r="D4" s="427">
        <v>3</v>
      </c>
      <c r="E4" s="616">
        <f t="shared" ref="E4:E10" si="0">SUM(D4)</f>
        <v>3</v>
      </c>
      <c r="F4" s="771"/>
    </row>
    <row r="5" spans="1:39" ht="18.75" customHeight="1">
      <c r="A5" s="840"/>
      <c r="B5" s="613"/>
      <c r="C5" s="614" t="s">
        <v>267</v>
      </c>
      <c r="D5" s="427">
        <v>4</v>
      </c>
      <c r="E5" s="616">
        <f t="shared" si="0"/>
        <v>4</v>
      </c>
      <c r="F5" s="771"/>
    </row>
    <row r="6" spans="1:39" ht="23.25" customHeight="1">
      <c r="A6" s="840"/>
      <c r="B6" s="613"/>
      <c r="C6" s="614" t="s">
        <v>276</v>
      </c>
      <c r="D6" s="427"/>
      <c r="E6" s="616">
        <f t="shared" si="0"/>
        <v>0</v>
      </c>
      <c r="F6" s="771"/>
    </row>
    <row r="7" spans="1:39" ht="23.25" customHeight="1">
      <c r="A7" s="840"/>
      <c r="B7" s="613"/>
      <c r="C7" s="614" t="s">
        <v>799</v>
      </c>
      <c r="D7" s="427"/>
      <c r="E7" s="616">
        <f t="shared" si="0"/>
        <v>0</v>
      </c>
      <c r="F7" s="771"/>
    </row>
    <row r="8" spans="1:39" ht="18.75" customHeight="1">
      <c r="A8" s="840"/>
      <c r="B8" s="835" t="s">
        <v>145</v>
      </c>
      <c r="C8" s="267" t="s">
        <v>277</v>
      </c>
      <c r="D8" s="428"/>
      <c r="E8" s="429">
        <f t="shared" si="0"/>
        <v>0</v>
      </c>
      <c r="F8" s="837">
        <f>SUM(E8:E9)</f>
        <v>0</v>
      </c>
    </row>
    <row r="9" spans="1:39" ht="18.75" customHeight="1">
      <c r="A9" s="840"/>
      <c r="B9" s="836"/>
      <c r="C9" s="189" t="s">
        <v>805</v>
      </c>
      <c r="D9" s="617"/>
      <c r="E9" s="429">
        <f t="shared" si="0"/>
        <v>0</v>
      </c>
      <c r="F9" s="838"/>
    </row>
    <row r="10" spans="1:39" s="317" customFormat="1" ht="18.75" customHeight="1">
      <c r="A10" s="840"/>
      <c r="B10" s="619" t="s">
        <v>149</v>
      </c>
      <c r="C10" s="620" t="s">
        <v>997</v>
      </c>
      <c r="D10" s="621">
        <v>1</v>
      </c>
      <c r="E10" s="622">
        <f t="shared" si="0"/>
        <v>1</v>
      </c>
      <c r="F10" s="618">
        <f>SUM(E10:E10)</f>
        <v>1</v>
      </c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59"/>
      <c r="AL10" s="459"/>
      <c r="AM10" s="459"/>
    </row>
    <row r="11" spans="1:39" ht="23.25" customHeight="1">
      <c r="A11" s="840"/>
      <c r="D11" s="623">
        <f>SUM(D2:D10)</f>
        <v>14</v>
      </c>
      <c r="F11" s="118">
        <f>F2+F8+F10</f>
        <v>14</v>
      </c>
    </row>
    <row r="12" spans="1:39" s="459" customFormat="1">
      <c r="C12" s="476"/>
    </row>
    <row r="13" spans="1:39" s="459" customFormat="1">
      <c r="C13" s="476"/>
    </row>
    <row r="14" spans="1:39" s="459" customFormat="1">
      <c r="C14" s="476"/>
    </row>
    <row r="15" spans="1:39" s="459" customFormat="1">
      <c r="C15" s="476"/>
    </row>
    <row r="16" spans="1:39" s="459" customFormat="1">
      <c r="C16" s="476"/>
    </row>
    <row r="17" spans="3:3" s="459" customFormat="1">
      <c r="C17" s="476"/>
    </row>
    <row r="18" spans="3:3" s="459" customFormat="1">
      <c r="C18" s="476"/>
    </row>
    <row r="19" spans="3:3" s="459" customFormat="1">
      <c r="C19" s="476"/>
    </row>
    <row r="20" spans="3:3" s="459" customFormat="1">
      <c r="C20" s="476"/>
    </row>
    <row r="21" spans="3:3" s="459" customFormat="1">
      <c r="C21" s="476"/>
    </row>
    <row r="22" spans="3:3" s="459" customFormat="1">
      <c r="C22" s="476"/>
    </row>
    <row r="23" spans="3:3" s="459" customFormat="1">
      <c r="C23" s="476"/>
    </row>
    <row r="24" spans="3:3" s="459" customFormat="1">
      <c r="C24" s="476"/>
    </row>
    <row r="25" spans="3:3" s="459" customFormat="1">
      <c r="C25" s="476"/>
    </row>
    <row r="26" spans="3:3" s="459" customFormat="1">
      <c r="C26" s="476"/>
    </row>
    <row r="27" spans="3:3" s="459" customFormat="1">
      <c r="C27" s="476"/>
    </row>
    <row r="28" spans="3:3" s="459" customFormat="1">
      <c r="C28" s="476"/>
    </row>
    <row r="29" spans="3:3" s="459" customFormat="1">
      <c r="C29" s="476"/>
    </row>
    <row r="30" spans="3:3" s="459" customFormat="1">
      <c r="C30" s="476"/>
    </row>
    <row r="31" spans="3:3" s="459" customFormat="1">
      <c r="C31" s="476"/>
    </row>
    <row r="32" spans="3:3" s="459" customFormat="1">
      <c r="C32" s="476"/>
    </row>
    <row r="33" spans="3:3" s="459" customFormat="1">
      <c r="C33" s="476"/>
    </row>
    <row r="34" spans="3:3" s="459" customFormat="1">
      <c r="C34" s="476"/>
    </row>
    <row r="35" spans="3:3" s="459" customFormat="1">
      <c r="C35" s="476"/>
    </row>
    <row r="36" spans="3:3" s="459" customFormat="1">
      <c r="C36" s="476"/>
    </row>
    <row r="37" spans="3:3" s="459" customFormat="1">
      <c r="C37" s="476"/>
    </row>
    <row r="38" spans="3:3" s="459" customFormat="1">
      <c r="C38" s="476"/>
    </row>
    <row r="39" spans="3:3" s="459" customFormat="1">
      <c r="C39" s="476"/>
    </row>
    <row r="40" spans="3:3" s="459" customFormat="1">
      <c r="C40" s="476"/>
    </row>
    <row r="41" spans="3:3" s="459" customFormat="1">
      <c r="C41" s="476"/>
    </row>
    <row r="42" spans="3:3" s="459" customFormat="1">
      <c r="C42" s="476"/>
    </row>
    <row r="43" spans="3:3" s="459" customFormat="1">
      <c r="C43" s="476"/>
    </row>
    <row r="44" spans="3:3" s="459" customFormat="1">
      <c r="C44" s="476"/>
    </row>
    <row r="45" spans="3:3" s="459" customFormat="1">
      <c r="C45" s="476"/>
    </row>
    <row r="46" spans="3:3" s="459" customFormat="1">
      <c r="C46" s="476"/>
    </row>
    <row r="47" spans="3:3" s="459" customFormat="1">
      <c r="C47" s="476"/>
    </row>
    <row r="48" spans="3:3" s="459" customFormat="1">
      <c r="C48" s="476"/>
    </row>
    <row r="49" spans="3:3" s="459" customFormat="1">
      <c r="C49" s="476"/>
    </row>
    <row r="50" spans="3:3" s="459" customFormat="1">
      <c r="C50" s="476"/>
    </row>
    <row r="51" spans="3:3" s="459" customFormat="1">
      <c r="C51" s="476"/>
    </row>
    <row r="52" spans="3:3" s="459" customFormat="1">
      <c r="C52" s="476"/>
    </row>
    <row r="53" spans="3:3" s="459" customFormat="1">
      <c r="C53" s="476"/>
    </row>
    <row r="54" spans="3:3" s="459" customFormat="1">
      <c r="C54" s="476"/>
    </row>
    <row r="55" spans="3:3" s="459" customFormat="1">
      <c r="C55" s="476"/>
    </row>
    <row r="56" spans="3:3" s="459" customFormat="1">
      <c r="C56" s="476"/>
    </row>
    <row r="57" spans="3:3" s="459" customFormat="1">
      <c r="C57" s="476"/>
    </row>
    <row r="58" spans="3:3" s="459" customFormat="1">
      <c r="C58" s="476"/>
    </row>
    <row r="59" spans="3:3" s="459" customFormat="1">
      <c r="C59" s="476"/>
    </row>
    <row r="60" spans="3:3" s="459" customFormat="1">
      <c r="C60" s="476"/>
    </row>
    <row r="61" spans="3:3" s="459" customFormat="1">
      <c r="C61" s="476"/>
    </row>
    <row r="62" spans="3:3" s="459" customFormat="1">
      <c r="C62" s="476"/>
    </row>
    <row r="63" spans="3:3" s="459" customFormat="1">
      <c r="C63" s="476"/>
    </row>
    <row r="64" spans="3:3" s="459" customFormat="1">
      <c r="C64" s="476"/>
    </row>
    <row r="65" spans="3:3" s="459" customFormat="1">
      <c r="C65" s="476"/>
    </row>
    <row r="66" spans="3:3" s="459" customFormat="1">
      <c r="C66" s="476"/>
    </row>
    <row r="67" spans="3:3" s="459" customFormat="1">
      <c r="C67" s="476"/>
    </row>
    <row r="68" spans="3:3" s="459" customFormat="1">
      <c r="C68" s="476"/>
    </row>
    <row r="69" spans="3:3" s="459" customFormat="1">
      <c r="C69" s="476"/>
    </row>
    <row r="70" spans="3:3" s="459" customFormat="1">
      <c r="C70" s="476"/>
    </row>
    <row r="71" spans="3:3" s="459" customFormat="1">
      <c r="C71" s="476"/>
    </row>
    <row r="72" spans="3:3" s="459" customFormat="1">
      <c r="C72" s="476"/>
    </row>
    <row r="73" spans="3:3" s="459" customFormat="1">
      <c r="C73" s="476"/>
    </row>
    <row r="74" spans="3:3" s="459" customFormat="1">
      <c r="C74" s="476"/>
    </row>
    <row r="75" spans="3:3" s="459" customFormat="1">
      <c r="C75" s="476"/>
    </row>
    <row r="76" spans="3:3" s="459" customFormat="1">
      <c r="C76" s="476"/>
    </row>
    <row r="77" spans="3:3" s="459" customFormat="1">
      <c r="C77" s="476"/>
    </row>
    <row r="78" spans="3:3" s="459" customFormat="1">
      <c r="C78" s="476"/>
    </row>
    <row r="79" spans="3:3" s="459" customFormat="1">
      <c r="C79" s="476"/>
    </row>
    <row r="80" spans="3:3" s="459" customFormat="1">
      <c r="C80" s="476"/>
    </row>
    <row r="81" spans="3:3" s="459" customFormat="1">
      <c r="C81" s="476"/>
    </row>
    <row r="82" spans="3:3" s="459" customFormat="1">
      <c r="C82" s="476"/>
    </row>
    <row r="83" spans="3:3" s="459" customFormat="1">
      <c r="C83" s="476"/>
    </row>
    <row r="84" spans="3:3" s="459" customFormat="1">
      <c r="C84" s="476"/>
    </row>
    <row r="85" spans="3:3" s="459" customFormat="1">
      <c r="C85" s="476"/>
    </row>
    <row r="86" spans="3:3" s="459" customFormat="1">
      <c r="C86" s="476"/>
    </row>
    <row r="87" spans="3:3" s="459" customFormat="1">
      <c r="C87" s="476"/>
    </row>
    <row r="88" spans="3:3" s="459" customFormat="1">
      <c r="C88" s="476"/>
    </row>
    <row r="89" spans="3:3" s="459" customFormat="1">
      <c r="C89" s="476"/>
    </row>
    <row r="90" spans="3:3" s="459" customFormat="1">
      <c r="C90" s="476"/>
    </row>
    <row r="91" spans="3:3" s="459" customFormat="1">
      <c r="C91" s="476"/>
    </row>
    <row r="92" spans="3:3" s="459" customFormat="1">
      <c r="C92" s="476"/>
    </row>
    <row r="93" spans="3:3" s="459" customFormat="1">
      <c r="C93" s="476"/>
    </row>
    <row r="94" spans="3:3" s="459" customFormat="1">
      <c r="C94" s="476"/>
    </row>
    <row r="95" spans="3:3" s="459" customFormat="1">
      <c r="C95" s="476"/>
    </row>
    <row r="96" spans="3:3" s="459" customFormat="1">
      <c r="C96" s="476"/>
    </row>
    <row r="97" spans="3:3" s="459" customFormat="1">
      <c r="C97" s="476"/>
    </row>
    <row r="98" spans="3:3" s="459" customFormat="1">
      <c r="C98" s="476"/>
    </row>
    <row r="99" spans="3:3" s="459" customFormat="1">
      <c r="C99" s="476"/>
    </row>
    <row r="100" spans="3:3" s="459" customFormat="1">
      <c r="C100" s="476"/>
    </row>
    <row r="101" spans="3:3" s="459" customFormat="1">
      <c r="C101" s="476"/>
    </row>
    <row r="102" spans="3:3" s="459" customFormat="1">
      <c r="C102" s="476"/>
    </row>
    <row r="103" spans="3:3" s="459" customFormat="1">
      <c r="C103" s="476"/>
    </row>
    <row r="104" spans="3:3" s="459" customFormat="1">
      <c r="C104" s="476"/>
    </row>
    <row r="105" spans="3:3" s="459" customFormat="1">
      <c r="C105" s="476"/>
    </row>
    <row r="106" spans="3:3" s="459" customFormat="1">
      <c r="C106" s="476"/>
    </row>
    <row r="107" spans="3:3" s="459" customFormat="1">
      <c r="C107" s="476"/>
    </row>
    <row r="108" spans="3:3" s="459" customFormat="1">
      <c r="C108" s="476"/>
    </row>
    <row r="109" spans="3:3" s="459" customFormat="1">
      <c r="C109" s="476"/>
    </row>
    <row r="110" spans="3:3" s="459" customFormat="1">
      <c r="C110" s="476"/>
    </row>
    <row r="111" spans="3:3" s="459" customFormat="1">
      <c r="C111" s="476"/>
    </row>
    <row r="112" spans="3:3" s="459" customFormat="1">
      <c r="C112" s="476"/>
    </row>
    <row r="113" spans="3:3" s="459" customFormat="1">
      <c r="C113" s="476"/>
    </row>
    <row r="114" spans="3:3" s="459" customFormat="1">
      <c r="C114" s="476"/>
    </row>
    <row r="115" spans="3:3" s="459" customFormat="1">
      <c r="C115" s="476"/>
    </row>
    <row r="116" spans="3:3" s="459" customFormat="1">
      <c r="C116" s="476"/>
    </row>
    <row r="117" spans="3:3" s="459" customFormat="1">
      <c r="C117" s="476"/>
    </row>
    <row r="118" spans="3:3" s="459" customFormat="1">
      <c r="C118" s="476"/>
    </row>
    <row r="119" spans="3:3" s="459" customFormat="1">
      <c r="C119" s="476"/>
    </row>
    <row r="120" spans="3:3" s="459" customFormat="1">
      <c r="C120" s="476"/>
    </row>
    <row r="121" spans="3:3" s="459" customFormat="1">
      <c r="C121" s="476"/>
    </row>
    <row r="122" spans="3:3" s="459" customFormat="1">
      <c r="C122" s="476"/>
    </row>
    <row r="123" spans="3:3" s="459" customFormat="1">
      <c r="C123" s="476"/>
    </row>
    <row r="124" spans="3:3" s="459" customFormat="1">
      <c r="C124" s="476"/>
    </row>
    <row r="125" spans="3:3" s="459" customFormat="1">
      <c r="C125" s="476"/>
    </row>
    <row r="126" spans="3:3" s="459" customFormat="1">
      <c r="C126" s="476"/>
    </row>
    <row r="127" spans="3:3" s="459" customFormat="1">
      <c r="C127" s="476"/>
    </row>
  </sheetData>
  <mergeCells count="5">
    <mergeCell ref="B2:B4"/>
    <mergeCell ref="B8:B9"/>
    <mergeCell ref="F8:F9"/>
    <mergeCell ref="F2:F7"/>
    <mergeCell ref="A2:A11"/>
  </mergeCells>
  <pageMargins left="0.7" right="0.7" top="0.75" bottom="0.75" header="0.3" footer="0.3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67"/>
  <sheetViews>
    <sheetView showGridLines="0" topLeftCell="C172" zoomScale="60" zoomScaleNormal="60" zoomScaleSheetLayoutView="70" workbookViewId="0">
      <selection activeCell="F193" sqref="F193"/>
    </sheetView>
  </sheetViews>
  <sheetFormatPr baseColWidth="10" defaultRowHeight="15.75"/>
  <cols>
    <col min="1" max="1" width="13.42578125" customWidth="1"/>
    <col min="2" max="2" width="24" bestFit="1" customWidth="1"/>
    <col min="3" max="3" width="20.28515625" style="248" customWidth="1"/>
    <col min="4" max="4" width="35.28515625" customWidth="1"/>
    <col min="5" max="5" width="23.85546875" style="159" customWidth="1"/>
    <col min="6" max="6" width="22.140625" customWidth="1"/>
    <col min="7" max="7" width="20" customWidth="1"/>
    <col min="8" max="8" width="17.42578125" customWidth="1"/>
    <col min="9" max="9" width="18.28515625" customWidth="1"/>
    <col min="10" max="10" width="18.85546875" customWidth="1"/>
    <col min="11" max="12" width="16.85546875" customWidth="1"/>
    <col min="13" max="50" width="11.42578125" style="459"/>
  </cols>
  <sheetData>
    <row r="1" spans="1:50" ht="48" customHeight="1">
      <c r="A1" s="62" t="s">
        <v>147</v>
      </c>
      <c r="B1" s="141" t="s">
        <v>153</v>
      </c>
      <c r="C1" s="184" t="s">
        <v>148</v>
      </c>
      <c r="D1" s="141" t="s">
        <v>292</v>
      </c>
      <c r="E1" s="141" t="s">
        <v>240</v>
      </c>
      <c r="F1" s="141" t="s">
        <v>241</v>
      </c>
      <c r="G1" s="141" t="s">
        <v>151</v>
      </c>
      <c r="H1" s="176" t="s">
        <v>239</v>
      </c>
      <c r="I1" s="141" t="s">
        <v>144</v>
      </c>
      <c r="J1" s="141" t="s">
        <v>142</v>
      </c>
      <c r="K1" s="141" t="s">
        <v>161</v>
      </c>
      <c r="L1" s="63" t="s">
        <v>159</v>
      </c>
    </row>
    <row r="2" spans="1:50" s="317" customFormat="1" ht="22.5" customHeight="1">
      <c r="A2" s="762"/>
      <c r="B2" s="848" t="s">
        <v>146</v>
      </c>
      <c r="C2" s="808" t="s">
        <v>25</v>
      </c>
      <c r="D2" s="510" t="s">
        <v>929</v>
      </c>
      <c r="E2" s="509"/>
      <c r="F2" s="706"/>
      <c r="G2" s="509"/>
      <c r="H2" s="516"/>
      <c r="I2" s="509"/>
      <c r="J2" s="511"/>
      <c r="K2" s="820">
        <f>SUM(E2:J5)</f>
        <v>0</v>
      </c>
      <c r="L2" s="854">
        <f>SUM(K2:K44)</f>
        <v>46</v>
      </c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</row>
    <row r="3" spans="1:50" s="317" customFormat="1" ht="22.5" customHeight="1">
      <c r="A3" s="763"/>
      <c r="B3" s="816"/>
      <c r="C3" s="801"/>
      <c r="D3" s="662" t="s">
        <v>1040</v>
      </c>
      <c r="E3" s="663"/>
      <c r="F3" s="707"/>
      <c r="G3" s="663"/>
      <c r="H3" s="664"/>
      <c r="I3" s="663"/>
      <c r="J3" s="665"/>
      <c r="K3" s="799"/>
      <c r="L3" s="818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59"/>
      <c r="AS3" s="459"/>
      <c r="AT3" s="459"/>
      <c r="AU3" s="459"/>
      <c r="AV3" s="459"/>
      <c r="AW3" s="459"/>
      <c r="AX3" s="459"/>
    </row>
    <row r="4" spans="1:50" ht="21" customHeight="1">
      <c r="A4" s="763"/>
      <c r="B4" s="816"/>
      <c r="C4" s="801"/>
      <c r="D4" s="173" t="s">
        <v>443</v>
      </c>
      <c r="E4" s="319"/>
      <c r="F4" s="319"/>
      <c r="G4" s="319"/>
      <c r="H4" s="362"/>
      <c r="I4" s="319"/>
      <c r="J4" s="362"/>
      <c r="K4" s="799"/>
      <c r="L4" s="818"/>
    </row>
    <row r="5" spans="1:50" ht="21" customHeight="1">
      <c r="A5" s="763"/>
      <c r="B5" s="816"/>
      <c r="C5" s="801"/>
      <c r="D5" s="173" t="s">
        <v>444</v>
      </c>
      <c r="E5" s="319"/>
      <c r="F5" s="319"/>
      <c r="G5" s="319"/>
      <c r="H5" s="362"/>
      <c r="I5" s="319"/>
      <c r="J5" s="362"/>
      <c r="K5" s="799"/>
      <c r="L5" s="818"/>
    </row>
    <row r="6" spans="1:50" s="317" customFormat="1" ht="21" customHeight="1">
      <c r="A6" s="763"/>
      <c r="B6" s="816"/>
      <c r="C6" s="801" t="s">
        <v>26</v>
      </c>
      <c r="D6" s="173" t="s">
        <v>930</v>
      </c>
      <c r="E6" s="319"/>
      <c r="F6" s="319"/>
      <c r="G6" s="319"/>
      <c r="H6" s="362"/>
      <c r="I6" s="319"/>
      <c r="J6" s="362"/>
      <c r="K6" s="799">
        <f>SUM(E6:J19)</f>
        <v>19</v>
      </c>
      <c r="L6" s="818"/>
      <c r="M6" s="459"/>
      <c r="N6" s="459"/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9"/>
      <c r="AX6" s="459"/>
    </row>
    <row r="7" spans="1:50" s="317" customFormat="1" ht="21" customHeight="1">
      <c r="A7" s="763"/>
      <c r="B7" s="816"/>
      <c r="C7" s="801"/>
      <c r="D7" s="173" t="s">
        <v>1004</v>
      </c>
      <c r="E7" s="319"/>
      <c r="F7" s="319"/>
      <c r="G7" s="319"/>
      <c r="H7" s="362"/>
      <c r="I7" s="319"/>
      <c r="J7" s="362"/>
      <c r="K7" s="799"/>
      <c r="L7" s="818"/>
      <c r="M7" s="459"/>
      <c r="N7" s="459"/>
      <c r="O7" s="459"/>
      <c r="P7" s="459"/>
      <c r="Q7" s="459"/>
      <c r="R7" s="459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9"/>
      <c r="AX7" s="459"/>
    </row>
    <row r="8" spans="1:50" s="317" customFormat="1" ht="21" customHeight="1">
      <c r="A8" s="763"/>
      <c r="B8" s="816"/>
      <c r="C8" s="801"/>
      <c r="D8" s="173" t="s">
        <v>1159</v>
      </c>
      <c r="E8" s="319">
        <v>2</v>
      </c>
      <c r="F8" s="319"/>
      <c r="G8" s="319"/>
      <c r="H8" s="362"/>
      <c r="I8" s="319"/>
      <c r="J8" s="362"/>
      <c r="K8" s="799"/>
      <c r="L8" s="818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59"/>
      <c r="Z8" s="459"/>
      <c r="AA8" s="459"/>
      <c r="AB8" s="459"/>
      <c r="AC8" s="459"/>
      <c r="AD8" s="459"/>
      <c r="AE8" s="459"/>
      <c r="AF8" s="459"/>
      <c r="AG8" s="459"/>
      <c r="AH8" s="459"/>
      <c r="AI8" s="459"/>
      <c r="AJ8" s="459"/>
      <c r="AK8" s="459"/>
      <c r="AL8" s="459"/>
      <c r="AM8" s="459"/>
      <c r="AN8" s="459"/>
      <c r="AO8" s="459"/>
      <c r="AP8" s="459"/>
      <c r="AQ8" s="459"/>
      <c r="AR8" s="459"/>
      <c r="AS8" s="459"/>
      <c r="AT8" s="459"/>
      <c r="AU8" s="459"/>
      <c r="AV8" s="459"/>
      <c r="AW8" s="459"/>
      <c r="AX8" s="459"/>
    </row>
    <row r="9" spans="1:50" s="317" customFormat="1" ht="21" customHeight="1">
      <c r="A9" s="763"/>
      <c r="B9" s="816"/>
      <c r="C9" s="801"/>
      <c r="D9" s="173" t="s">
        <v>883</v>
      </c>
      <c r="E9" s="319"/>
      <c r="F9" s="319"/>
      <c r="G9" s="319"/>
      <c r="H9" s="362"/>
      <c r="I9" s="319"/>
      <c r="J9" s="362"/>
      <c r="K9" s="799"/>
      <c r="L9" s="818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59"/>
      <c r="AF9" s="459"/>
      <c r="AG9" s="459"/>
      <c r="AH9" s="459"/>
      <c r="AI9" s="459"/>
      <c r="AJ9" s="459"/>
      <c r="AK9" s="459"/>
      <c r="AL9" s="459"/>
      <c r="AM9" s="459"/>
      <c r="AN9" s="459"/>
      <c r="AO9" s="459"/>
      <c r="AP9" s="459"/>
      <c r="AQ9" s="459"/>
      <c r="AR9" s="459"/>
      <c r="AS9" s="459"/>
      <c r="AT9" s="459"/>
      <c r="AU9" s="459"/>
      <c r="AV9" s="459"/>
      <c r="AW9" s="459"/>
      <c r="AX9" s="459"/>
    </row>
    <row r="10" spans="1:50" ht="21" customHeight="1">
      <c r="A10" s="763"/>
      <c r="B10" s="816"/>
      <c r="C10" s="801"/>
      <c r="D10" s="173" t="s">
        <v>445</v>
      </c>
      <c r="E10" s="319"/>
      <c r="F10" s="319">
        <v>2</v>
      </c>
      <c r="G10" s="319"/>
      <c r="H10" s="362"/>
      <c r="I10" s="319"/>
      <c r="J10" s="362"/>
      <c r="K10" s="799"/>
      <c r="L10" s="818"/>
    </row>
    <row r="11" spans="1:50" ht="21" customHeight="1">
      <c r="A11" s="763"/>
      <c r="B11" s="816"/>
      <c r="C11" s="801"/>
      <c r="D11" s="173" t="s">
        <v>446</v>
      </c>
      <c r="E11" s="319"/>
      <c r="F11" s="319"/>
      <c r="G11" s="319"/>
      <c r="H11" s="362"/>
      <c r="I11" s="319"/>
      <c r="J11" s="362"/>
      <c r="K11" s="799"/>
      <c r="L11" s="818"/>
    </row>
    <row r="12" spans="1:50" ht="21" customHeight="1">
      <c r="A12" s="763"/>
      <c r="B12" s="816"/>
      <c r="C12" s="801"/>
      <c r="D12" s="173" t="s">
        <v>931</v>
      </c>
      <c r="E12" s="319"/>
      <c r="F12" s="319"/>
      <c r="G12" s="319"/>
      <c r="H12" s="362"/>
      <c r="I12" s="319"/>
      <c r="J12" s="362"/>
      <c r="K12" s="799"/>
      <c r="L12" s="818"/>
    </row>
    <row r="13" spans="1:50" ht="21" customHeight="1">
      <c r="A13" s="763"/>
      <c r="B13" s="816"/>
      <c r="C13" s="801"/>
      <c r="D13" s="173" t="s">
        <v>447</v>
      </c>
      <c r="E13" s="319"/>
      <c r="F13" s="319"/>
      <c r="G13" s="319">
        <v>1</v>
      </c>
      <c r="H13" s="362"/>
      <c r="I13" s="319"/>
      <c r="J13" s="362"/>
      <c r="K13" s="799"/>
      <c r="L13" s="818"/>
    </row>
    <row r="14" spans="1:50" s="317" customFormat="1" ht="21" customHeight="1">
      <c r="A14" s="763"/>
      <c r="B14" s="816"/>
      <c r="C14" s="801"/>
      <c r="D14" s="173" t="s">
        <v>877</v>
      </c>
      <c r="E14" s="319"/>
      <c r="F14" s="319"/>
      <c r="G14" s="319"/>
      <c r="H14" s="362"/>
      <c r="I14" s="319"/>
      <c r="J14" s="362"/>
      <c r="K14" s="799"/>
      <c r="L14" s="818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</row>
    <row r="15" spans="1:50" s="317" customFormat="1" ht="21" customHeight="1">
      <c r="A15" s="763"/>
      <c r="B15" s="816"/>
      <c r="C15" s="801"/>
      <c r="D15" s="173" t="s">
        <v>834</v>
      </c>
      <c r="E15" s="319"/>
      <c r="F15" s="319"/>
      <c r="G15" s="319"/>
      <c r="H15" s="362"/>
      <c r="I15" s="319"/>
      <c r="J15" s="362"/>
      <c r="K15" s="799"/>
      <c r="L15" s="818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</row>
    <row r="16" spans="1:50" ht="21" customHeight="1">
      <c r="A16" s="763"/>
      <c r="B16" s="816"/>
      <c r="C16" s="801"/>
      <c r="D16" s="173" t="s">
        <v>944</v>
      </c>
      <c r="E16" s="319"/>
      <c r="F16" s="319"/>
      <c r="G16" s="319"/>
      <c r="H16" s="362"/>
      <c r="I16" s="319"/>
      <c r="J16" s="362"/>
      <c r="K16" s="799"/>
      <c r="L16" s="818"/>
    </row>
    <row r="17" spans="1:50" s="317" customFormat="1" ht="21" customHeight="1">
      <c r="A17" s="763"/>
      <c r="B17" s="816"/>
      <c r="C17" s="801"/>
      <c r="D17" s="173" t="s">
        <v>1160</v>
      </c>
      <c r="E17" s="319"/>
      <c r="F17" s="319"/>
      <c r="G17" s="319"/>
      <c r="H17" s="362"/>
      <c r="I17" s="319"/>
      <c r="J17" s="362"/>
      <c r="K17" s="799"/>
      <c r="L17" s="818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59"/>
      <c r="AU17" s="459"/>
      <c r="AV17" s="459"/>
      <c r="AW17" s="459"/>
      <c r="AX17" s="459"/>
    </row>
    <row r="18" spans="1:50" s="317" customFormat="1" ht="21" customHeight="1">
      <c r="A18" s="763"/>
      <c r="B18" s="816"/>
      <c r="C18" s="801"/>
      <c r="D18" s="173" t="s">
        <v>494</v>
      </c>
      <c r="E18" s="319">
        <v>5</v>
      </c>
      <c r="F18" s="319">
        <v>7</v>
      </c>
      <c r="G18" s="319"/>
      <c r="H18" s="362"/>
      <c r="I18" s="319"/>
      <c r="J18" s="362"/>
      <c r="K18" s="799"/>
      <c r="L18" s="818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59"/>
      <c r="AL18" s="459"/>
      <c r="AM18" s="459"/>
      <c r="AN18" s="459"/>
      <c r="AO18" s="459"/>
      <c r="AP18" s="459"/>
      <c r="AQ18" s="459"/>
      <c r="AR18" s="459"/>
      <c r="AS18" s="459"/>
      <c r="AT18" s="459"/>
      <c r="AU18" s="459"/>
      <c r="AV18" s="459"/>
      <c r="AW18" s="459"/>
      <c r="AX18" s="459"/>
    </row>
    <row r="19" spans="1:50" s="317" customFormat="1" ht="21" customHeight="1">
      <c r="A19" s="763"/>
      <c r="B19" s="816"/>
      <c r="C19" s="801"/>
      <c r="D19" s="173" t="s">
        <v>968</v>
      </c>
      <c r="E19" s="319"/>
      <c r="F19" s="319"/>
      <c r="G19" s="319"/>
      <c r="H19" s="362">
        <v>2</v>
      </c>
      <c r="I19" s="319"/>
      <c r="J19" s="362"/>
      <c r="K19" s="799"/>
      <c r="L19" s="818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9"/>
      <c r="AB19" s="459"/>
      <c r="AC19" s="459"/>
      <c r="AD19" s="459"/>
      <c r="AE19" s="459"/>
      <c r="AF19" s="459"/>
      <c r="AG19" s="459"/>
      <c r="AH19" s="459"/>
      <c r="AI19" s="459"/>
      <c r="AJ19" s="459"/>
      <c r="AK19" s="459"/>
      <c r="AL19" s="459"/>
      <c r="AM19" s="459"/>
      <c r="AN19" s="459"/>
      <c r="AO19" s="459"/>
      <c r="AP19" s="459"/>
      <c r="AQ19" s="459"/>
      <c r="AR19" s="459"/>
      <c r="AS19" s="459"/>
      <c r="AT19" s="459"/>
      <c r="AU19" s="459"/>
      <c r="AV19" s="459"/>
      <c r="AW19" s="459"/>
      <c r="AX19" s="459"/>
    </row>
    <row r="20" spans="1:50" ht="21" customHeight="1">
      <c r="A20" s="763"/>
      <c r="B20" s="816"/>
      <c r="C20" s="801" t="s">
        <v>165</v>
      </c>
      <c r="D20" s="173" t="s">
        <v>445</v>
      </c>
      <c r="E20" s="319"/>
      <c r="F20" s="319"/>
      <c r="G20" s="319"/>
      <c r="H20" s="362"/>
      <c r="I20" s="319"/>
      <c r="J20" s="362"/>
      <c r="K20" s="799">
        <f>SUM(E20:J27)</f>
        <v>0</v>
      </c>
      <c r="L20" s="818"/>
    </row>
    <row r="21" spans="1:50" ht="21" customHeight="1">
      <c r="A21" s="763"/>
      <c r="B21" s="816"/>
      <c r="C21" s="801"/>
      <c r="D21" s="173" t="s">
        <v>447</v>
      </c>
      <c r="E21" s="319"/>
      <c r="F21" s="319"/>
      <c r="G21" s="319"/>
      <c r="H21" s="374"/>
      <c r="I21" s="319"/>
      <c r="J21" s="362"/>
      <c r="K21" s="799"/>
      <c r="L21" s="818"/>
    </row>
    <row r="22" spans="1:50" ht="21" customHeight="1">
      <c r="A22" s="763"/>
      <c r="B22" s="816"/>
      <c r="C22" s="801"/>
      <c r="D22" s="173" t="s">
        <v>834</v>
      </c>
      <c r="E22" s="319"/>
      <c r="F22" s="319"/>
      <c r="G22" s="319"/>
      <c r="H22" s="374"/>
      <c r="I22" s="319"/>
      <c r="J22" s="362"/>
      <c r="K22" s="799"/>
      <c r="L22" s="818"/>
    </row>
    <row r="23" spans="1:50" s="317" customFormat="1" ht="21" customHeight="1">
      <c r="A23" s="763"/>
      <c r="B23" s="816"/>
      <c r="C23" s="801"/>
      <c r="D23" s="173" t="s">
        <v>877</v>
      </c>
      <c r="E23" s="319"/>
      <c r="F23" s="319"/>
      <c r="G23" s="319"/>
      <c r="H23" s="374"/>
      <c r="I23" s="319"/>
      <c r="J23" s="362"/>
      <c r="K23" s="799"/>
      <c r="L23" s="818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</row>
    <row r="24" spans="1:50" s="317" customFormat="1" ht="21" customHeight="1">
      <c r="A24" s="763"/>
      <c r="B24" s="816"/>
      <c r="C24" s="801"/>
      <c r="D24" s="173" t="s">
        <v>1005</v>
      </c>
      <c r="E24" s="319"/>
      <c r="F24" s="319"/>
      <c r="G24" s="319"/>
      <c r="H24" s="374"/>
      <c r="I24" s="319"/>
      <c r="J24" s="362"/>
      <c r="K24" s="799"/>
      <c r="L24" s="818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459"/>
      <c r="AJ24" s="459"/>
      <c r="AK24" s="459"/>
      <c r="AL24" s="459"/>
      <c r="AM24" s="459"/>
      <c r="AN24" s="459"/>
      <c r="AO24" s="459"/>
      <c r="AP24" s="459"/>
      <c r="AQ24" s="459"/>
      <c r="AR24" s="459"/>
      <c r="AS24" s="459"/>
      <c r="AT24" s="459"/>
      <c r="AU24" s="459"/>
      <c r="AV24" s="459"/>
      <c r="AW24" s="459"/>
      <c r="AX24" s="459"/>
    </row>
    <row r="25" spans="1:50" s="317" customFormat="1" ht="21" customHeight="1">
      <c r="A25" s="763"/>
      <c r="B25" s="816"/>
      <c r="C25" s="801"/>
      <c r="D25" s="173" t="s">
        <v>863</v>
      </c>
      <c r="E25" s="319"/>
      <c r="F25" s="319"/>
      <c r="G25" s="319"/>
      <c r="H25" s="374"/>
      <c r="I25" s="319"/>
      <c r="J25" s="362"/>
      <c r="K25" s="799"/>
      <c r="L25" s="818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459"/>
      <c r="AK25" s="459"/>
      <c r="AL25" s="459"/>
      <c r="AM25" s="459"/>
      <c r="AN25" s="459"/>
      <c r="AO25" s="459"/>
      <c r="AP25" s="459"/>
      <c r="AQ25" s="459"/>
      <c r="AR25" s="459"/>
      <c r="AS25" s="459"/>
      <c r="AT25" s="459"/>
      <c r="AU25" s="459"/>
      <c r="AV25" s="459"/>
      <c r="AW25" s="459"/>
      <c r="AX25" s="459"/>
    </row>
    <row r="26" spans="1:50" s="317" customFormat="1" ht="21" customHeight="1">
      <c r="A26" s="763"/>
      <c r="B26" s="816"/>
      <c r="C26" s="801"/>
      <c r="D26" s="173" t="s">
        <v>864</v>
      </c>
      <c r="E26" s="319"/>
      <c r="F26" s="319"/>
      <c r="G26" s="319"/>
      <c r="H26" s="374"/>
      <c r="I26" s="319"/>
      <c r="J26" s="362"/>
      <c r="K26" s="799"/>
      <c r="L26" s="818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  <c r="AJ26" s="459"/>
      <c r="AK26" s="459"/>
      <c r="AL26" s="459"/>
      <c r="AM26" s="459"/>
      <c r="AN26" s="459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</row>
    <row r="27" spans="1:50" s="317" customFormat="1" ht="21" customHeight="1">
      <c r="A27" s="763"/>
      <c r="B27" s="816"/>
      <c r="C27" s="801"/>
      <c r="D27" s="173" t="s">
        <v>932</v>
      </c>
      <c r="E27" s="319"/>
      <c r="F27" s="319"/>
      <c r="G27" s="319"/>
      <c r="H27" s="374"/>
      <c r="I27" s="319"/>
      <c r="J27" s="362"/>
      <c r="K27" s="799"/>
      <c r="L27" s="818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</row>
    <row r="28" spans="1:50" s="317" customFormat="1" ht="21" customHeight="1">
      <c r="A28" s="763"/>
      <c r="B28" s="816"/>
      <c r="C28" s="801" t="s">
        <v>166</v>
      </c>
      <c r="D28" s="173" t="s">
        <v>448</v>
      </c>
      <c r="E28" s="319"/>
      <c r="F28" s="319">
        <v>6</v>
      </c>
      <c r="G28" s="319"/>
      <c r="H28" s="374"/>
      <c r="I28" s="319"/>
      <c r="J28" s="362"/>
      <c r="K28" s="821">
        <f>SUM(E28:J36)</f>
        <v>18</v>
      </c>
      <c r="L28" s="818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459"/>
      <c r="AJ28" s="459"/>
      <c r="AK28" s="459"/>
      <c r="AL28" s="459"/>
      <c r="AM28" s="459"/>
      <c r="AN28" s="459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</row>
    <row r="29" spans="1:50" s="317" customFormat="1" ht="21" customHeight="1">
      <c r="A29" s="763"/>
      <c r="B29" s="816"/>
      <c r="C29" s="801"/>
      <c r="D29" s="173" t="s">
        <v>487</v>
      </c>
      <c r="E29" s="319"/>
      <c r="F29" s="319"/>
      <c r="G29" s="319"/>
      <c r="H29" s="374"/>
      <c r="I29" s="319"/>
      <c r="J29" s="362"/>
      <c r="K29" s="821"/>
      <c r="L29" s="818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459"/>
      <c r="AL29" s="459"/>
      <c r="AM29" s="459"/>
      <c r="AN29" s="459"/>
      <c r="AO29" s="459"/>
      <c r="AP29" s="459"/>
      <c r="AQ29" s="459"/>
      <c r="AR29" s="459"/>
      <c r="AS29" s="459"/>
      <c r="AT29" s="459"/>
      <c r="AU29" s="459"/>
      <c r="AV29" s="459"/>
      <c r="AW29" s="459"/>
      <c r="AX29" s="459"/>
    </row>
    <row r="30" spans="1:50" ht="21" customHeight="1">
      <c r="A30" s="763"/>
      <c r="B30" s="816"/>
      <c r="C30" s="801"/>
      <c r="D30" s="173" t="s">
        <v>897</v>
      </c>
      <c r="E30" s="319">
        <v>2</v>
      </c>
      <c r="F30" s="319">
        <v>6</v>
      </c>
      <c r="G30" s="319"/>
      <c r="H30" s="374"/>
      <c r="I30" s="319"/>
      <c r="J30" s="362"/>
      <c r="K30" s="821"/>
      <c r="L30" s="818"/>
    </row>
    <row r="31" spans="1:50" ht="21" customHeight="1">
      <c r="A31" s="763"/>
      <c r="B31" s="816"/>
      <c r="C31" s="801"/>
      <c r="D31" s="173" t="s">
        <v>898</v>
      </c>
      <c r="E31" s="319">
        <v>1</v>
      </c>
      <c r="F31" s="319"/>
      <c r="G31" s="319"/>
      <c r="H31" s="374"/>
      <c r="I31" s="319">
        <v>2</v>
      </c>
      <c r="J31" s="362"/>
      <c r="K31" s="821"/>
      <c r="L31" s="818"/>
    </row>
    <row r="32" spans="1:50" ht="21" customHeight="1">
      <c r="A32" s="763"/>
      <c r="B32" s="816"/>
      <c r="C32" s="801"/>
      <c r="D32" s="173" t="s">
        <v>449</v>
      </c>
      <c r="E32" s="319"/>
      <c r="F32" s="319"/>
      <c r="G32" s="319">
        <v>1</v>
      </c>
      <c r="H32" s="374"/>
      <c r="I32" s="319"/>
      <c r="J32" s="362"/>
      <c r="K32" s="821"/>
      <c r="L32" s="818"/>
    </row>
    <row r="33" spans="1:50" ht="28.5" customHeight="1">
      <c r="A33" s="763"/>
      <c r="B33" s="816"/>
      <c r="C33" s="801"/>
      <c r="D33" s="217" t="s">
        <v>450</v>
      </c>
      <c r="E33" s="319"/>
      <c r="F33" s="319"/>
      <c r="G33" s="319"/>
      <c r="H33" s="374"/>
      <c r="I33" s="319"/>
      <c r="J33" s="362"/>
      <c r="K33" s="821"/>
      <c r="L33" s="818"/>
    </row>
    <row r="34" spans="1:50" s="317" customFormat="1" ht="28.5" customHeight="1">
      <c r="A34" s="763"/>
      <c r="B34" s="816"/>
      <c r="C34" s="801"/>
      <c r="D34" s="217" t="s">
        <v>925</v>
      </c>
      <c r="E34" s="319"/>
      <c r="F34" s="319"/>
      <c r="G34" s="319"/>
      <c r="H34" s="374"/>
      <c r="I34" s="319"/>
      <c r="J34" s="362"/>
      <c r="K34" s="821"/>
      <c r="L34" s="818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D34" s="459"/>
      <c r="AE34" s="459"/>
      <c r="AF34" s="459"/>
      <c r="AG34" s="459"/>
      <c r="AH34" s="459"/>
      <c r="AI34" s="459"/>
      <c r="AJ34" s="459"/>
      <c r="AK34" s="459"/>
      <c r="AL34" s="459"/>
      <c r="AM34" s="459"/>
      <c r="AN34" s="459"/>
      <c r="AO34" s="459"/>
      <c r="AP34" s="459"/>
      <c r="AQ34" s="459"/>
      <c r="AR34" s="459"/>
      <c r="AS34" s="459"/>
      <c r="AT34" s="459"/>
      <c r="AU34" s="459"/>
      <c r="AV34" s="459"/>
      <c r="AW34" s="459"/>
      <c r="AX34" s="459"/>
    </row>
    <row r="35" spans="1:50" s="317" customFormat="1" ht="28.5" customHeight="1">
      <c r="A35" s="763"/>
      <c r="B35" s="816"/>
      <c r="C35" s="801"/>
      <c r="D35" s="217" t="s">
        <v>926</v>
      </c>
      <c r="E35" s="319"/>
      <c r="F35" s="319"/>
      <c r="G35" s="319"/>
      <c r="H35" s="374"/>
      <c r="I35" s="319"/>
      <c r="J35" s="362"/>
      <c r="K35" s="821"/>
      <c r="L35" s="818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459"/>
      <c r="AJ35" s="459"/>
      <c r="AK35" s="459"/>
      <c r="AL35" s="459"/>
      <c r="AM35" s="459"/>
      <c r="AN35" s="459"/>
      <c r="AO35" s="459"/>
      <c r="AP35" s="459"/>
      <c r="AQ35" s="459"/>
      <c r="AR35" s="459"/>
      <c r="AS35" s="459"/>
      <c r="AT35" s="459"/>
      <c r="AU35" s="459"/>
      <c r="AV35" s="459"/>
      <c r="AW35" s="459"/>
      <c r="AX35" s="459"/>
    </row>
    <row r="36" spans="1:50" s="317" customFormat="1" ht="28.5" customHeight="1">
      <c r="A36" s="763"/>
      <c r="B36" s="816"/>
      <c r="C36" s="801"/>
      <c r="D36" s="217" t="s">
        <v>450</v>
      </c>
      <c r="E36" s="319"/>
      <c r="F36" s="319"/>
      <c r="G36" s="319"/>
      <c r="H36" s="374"/>
      <c r="I36" s="319"/>
      <c r="J36" s="362"/>
      <c r="K36" s="821"/>
      <c r="L36" s="818"/>
      <c r="M36" s="459"/>
      <c r="N36" s="459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59"/>
      <c r="AE36" s="459"/>
      <c r="AF36" s="459"/>
      <c r="AG36" s="459"/>
      <c r="AH36" s="459"/>
      <c r="AI36" s="459"/>
      <c r="AJ36" s="459"/>
      <c r="AK36" s="459"/>
      <c r="AL36" s="459"/>
      <c r="AM36" s="459"/>
      <c r="AN36" s="459"/>
      <c r="AO36" s="459"/>
      <c r="AP36" s="459"/>
      <c r="AQ36" s="459"/>
      <c r="AR36" s="459"/>
      <c r="AS36" s="459"/>
      <c r="AT36" s="459"/>
      <c r="AU36" s="459"/>
      <c r="AV36" s="459"/>
      <c r="AW36" s="459"/>
      <c r="AX36" s="459"/>
    </row>
    <row r="37" spans="1:50" ht="21" customHeight="1">
      <c r="A37" s="763"/>
      <c r="B37" s="816"/>
      <c r="C37" s="801" t="s">
        <v>215</v>
      </c>
      <c r="D37" s="173" t="s">
        <v>451</v>
      </c>
      <c r="E37" s="319">
        <v>1</v>
      </c>
      <c r="F37" s="319"/>
      <c r="G37" s="319">
        <v>3</v>
      </c>
      <c r="H37" s="374">
        <v>2</v>
      </c>
      <c r="I37" s="319"/>
      <c r="J37" s="362"/>
      <c r="K37" s="821">
        <f>SUM(E37:J39)</f>
        <v>8</v>
      </c>
      <c r="L37" s="818"/>
    </row>
    <row r="38" spans="1:50" ht="21" customHeight="1">
      <c r="A38" s="763"/>
      <c r="B38" s="816"/>
      <c r="C38" s="801"/>
      <c r="D38" s="173" t="s">
        <v>452</v>
      </c>
      <c r="E38" s="319"/>
      <c r="F38" s="319"/>
      <c r="G38" s="319">
        <v>1</v>
      </c>
      <c r="H38" s="374"/>
      <c r="I38" s="319"/>
      <c r="J38" s="362"/>
      <c r="K38" s="821"/>
      <c r="L38" s="818"/>
    </row>
    <row r="39" spans="1:50" s="317" customFormat="1" ht="21" customHeight="1">
      <c r="A39" s="763"/>
      <c r="B39" s="439"/>
      <c r="C39" s="801"/>
      <c r="D39" s="173" t="s">
        <v>1006</v>
      </c>
      <c r="E39" s="319">
        <v>1</v>
      </c>
      <c r="F39" s="319"/>
      <c r="G39" s="319"/>
      <c r="H39" s="374"/>
      <c r="I39" s="319"/>
      <c r="J39" s="362"/>
      <c r="K39" s="821"/>
      <c r="L39" s="818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59"/>
      <c r="X39" s="459"/>
      <c r="Y39" s="459"/>
      <c r="Z39" s="459"/>
      <c r="AA39" s="459"/>
      <c r="AB39" s="459"/>
      <c r="AC39" s="459"/>
      <c r="AD39" s="459"/>
      <c r="AE39" s="459"/>
      <c r="AF39" s="459"/>
      <c r="AG39" s="459"/>
      <c r="AH39" s="459"/>
      <c r="AI39" s="459"/>
      <c r="AJ39" s="459"/>
      <c r="AK39" s="459"/>
      <c r="AL39" s="459"/>
      <c r="AM39" s="459"/>
      <c r="AN39" s="459"/>
      <c r="AO39" s="459"/>
      <c r="AP39" s="459"/>
      <c r="AQ39" s="459"/>
      <c r="AR39" s="459"/>
      <c r="AS39" s="459"/>
      <c r="AT39" s="459"/>
      <c r="AU39" s="459"/>
      <c r="AV39" s="459"/>
      <c r="AW39" s="459"/>
      <c r="AX39" s="459"/>
    </row>
    <row r="40" spans="1:50" s="317" customFormat="1" ht="21" customHeight="1">
      <c r="A40" s="763"/>
      <c r="B40" s="630"/>
      <c r="C40" s="632"/>
      <c r="D40" s="173" t="s">
        <v>1007</v>
      </c>
      <c r="E40" s="319"/>
      <c r="F40" s="319"/>
      <c r="G40" s="319"/>
      <c r="H40" s="374"/>
      <c r="I40" s="319"/>
      <c r="J40" s="362"/>
      <c r="K40" s="629"/>
      <c r="L40" s="818"/>
      <c r="M40" s="459"/>
      <c r="N40" s="459"/>
      <c r="O40" s="459"/>
      <c r="P40" s="459"/>
      <c r="Q40" s="459"/>
      <c r="R40" s="459"/>
      <c r="S40" s="459"/>
      <c r="T40" s="459"/>
      <c r="U40" s="459"/>
      <c r="V40" s="459"/>
      <c r="W40" s="459"/>
      <c r="X40" s="459"/>
      <c r="Y40" s="459"/>
      <c r="Z40" s="459"/>
      <c r="AA40" s="459"/>
      <c r="AB40" s="459"/>
      <c r="AC40" s="459"/>
      <c r="AD40" s="459"/>
      <c r="AE40" s="459"/>
      <c r="AF40" s="459"/>
      <c r="AG40" s="459"/>
      <c r="AH40" s="459"/>
      <c r="AI40" s="459"/>
      <c r="AJ40" s="459"/>
      <c r="AK40" s="459"/>
      <c r="AL40" s="459"/>
      <c r="AM40" s="459"/>
      <c r="AN40" s="459"/>
      <c r="AO40" s="459"/>
      <c r="AP40" s="459"/>
      <c r="AQ40" s="459"/>
      <c r="AR40" s="459"/>
      <c r="AS40" s="459"/>
      <c r="AT40" s="459"/>
      <c r="AU40" s="459"/>
      <c r="AV40" s="459"/>
      <c r="AW40" s="459"/>
      <c r="AX40" s="459"/>
    </row>
    <row r="41" spans="1:50" s="317" customFormat="1" ht="21" customHeight="1">
      <c r="A41" s="763"/>
      <c r="B41" s="434"/>
      <c r="C41" s="801" t="s">
        <v>878</v>
      </c>
      <c r="D41" s="173" t="s">
        <v>899</v>
      </c>
      <c r="E41" s="319"/>
      <c r="F41" s="319"/>
      <c r="G41" s="319"/>
      <c r="H41" s="374">
        <v>1</v>
      </c>
      <c r="I41" s="319"/>
      <c r="J41" s="362"/>
      <c r="K41" s="821">
        <f>SUM(E41:J44)</f>
        <v>1</v>
      </c>
      <c r="L41" s="818"/>
      <c r="M41" s="459"/>
      <c r="N41" s="459"/>
      <c r="O41" s="459"/>
      <c r="P41" s="459"/>
      <c r="Q41" s="459"/>
      <c r="R41" s="459"/>
      <c r="S41" s="459"/>
      <c r="T41" s="459"/>
      <c r="U41" s="459"/>
      <c r="V41" s="459"/>
      <c r="W41" s="459"/>
      <c r="X41" s="459"/>
      <c r="Y41" s="459"/>
      <c r="Z41" s="459"/>
      <c r="AA41" s="459"/>
      <c r="AB41" s="459"/>
      <c r="AC41" s="459"/>
      <c r="AD41" s="459"/>
      <c r="AE41" s="459"/>
      <c r="AF41" s="459"/>
      <c r="AG41" s="459"/>
      <c r="AH41" s="459"/>
      <c r="AI41" s="459"/>
      <c r="AJ41" s="459"/>
      <c r="AK41" s="459"/>
      <c r="AL41" s="459"/>
      <c r="AM41" s="459"/>
      <c r="AN41" s="459"/>
      <c r="AO41" s="459"/>
      <c r="AP41" s="459"/>
      <c r="AQ41" s="459"/>
      <c r="AR41" s="459"/>
      <c r="AS41" s="459"/>
      <c r="AT41" s="459"/>
      <c r="AU41" s="459"/>
      <c r="AV41" s="459"/>
      <c r="AW41" s="459"/>
      <c r="AX41" s="459"/>
    </row>
    <row r="42" spans="1:50" s="317" customFormat="1" ht="21" customHeight="1">
      <c r="A42" s="763"/>
      <c r="B42" s="720"/>
      <c r="C42" s="801"/>
      <c r="D42" s="173" t="s">
        <v>451</v>
      </c>
      <c r="E42" s="319"/>
      <c r="F42" s="319"/>
      <c r="G42" s="319"/>
      <c r="H42" s="374"/>
      <c r="I42" s="319"/>
      <c r="J42" s="362"/>
      <c r="K42" s="821"/>
      <c r="L42" s="818"/>
      <c r="M42" s="459"/>
      <c r="N42" s="459"/>
      <c r="O42" s="459"/>
      <c r="P42" s="459"/>
      <c r="Q42" s="459"/>
      <c r="R42" s="459"/>
      <c r="S42" s="459"/>
      <c r="T42" s="459"/>
      <c r="U42" s="459"/>
      <c r="V42" s="459"/>
      <c r="W42" s="459"/>
      <c r="X42" s="459"/>
      <c r="Y42" s="459"/>
      <c r="Z42" s="459"/>
      <c r="AA42" s="459"/>
      <c r="AB42" s="459"/>
      <c r="AC42" s="459"/>
      <c r="AD42" s="459"/>
      <c r="AE42" s="459"/>
      <c r="AF42" s="459"/>
      <c r="AG42" s="459"/>
      <c r="AH42" s="459"/>
      <c r="AI42" s="459"/>
      <c r="AJ42" s="459"/>
      <c r="AK42" s="459"/>
      <c r="AL42" s="459"/>
      <c r="AM42" s="459"/>
      <c r="AN42" s="459"/>
      <c r="AO42" s="459"/>
      <c r="AP42" s="459"/>
      <c r="AQ42" s="459"/>
      <c r="AR42" s="459"/>
      <c r="AS42" s="459"/>
      <c r="AT42" s="459"/>
      <c r="AU42" s="459"/>
      <c r="AV42" s="459"/>
      <c r="AW42" s="459"/>
      <c r="AX42" s="459"/>
    </row>
    <row r="43" spans="1:50" s="317" customFormat="1" ht="21" customHeight="1">
      <c r="A43" s="763"/>
      <c r="B43" s="414"/>
      <c r="C43" s="801"/>
      <c r="D43" s="173" t="s">
        <v>1149</v>
      </c>
      <c r="E43" s="319"/>
      <c r="F43" s="319"/>
      <c r="G43" s="319"/>
      <c r="H43" s="374"/>
      <c r="I43" s="319"/>
      <c r="J43" s="362"/>
      <c r="K43" s="821"/>
      <c r="L43" s="818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59"/>
      <c r="AI43" s="459"/>
      <c r="AJ43" s="459"/>
      <c r="AK43" s="459"/>
      <c r="AL43" s="459"/>
      <c r="AM43" s="459"/>
      <c r="AN43" s="459"/>
      <c r="AO43" s="459"/>
      <c r="AP43" s="459"/>
      <c r="AQ43" s="459"/>
      <c r="AR43" s="459"/>
      <c r="AS43" s="459"/>
      <c r="AT43" s="459"/>
      <c r="AU43" s="459"/>
      <c r="AV43" s="459"/>
      <c r="AW43" s="459"/>
      <c r="AX43" s="459"/>
    </row>
    <row r="44" spans="1:50" s="317" customFormat="1" ht="21" customHeight="1">
      <c r="A44" s="763"/>
      <c r="B44" s="434"/>
      <c r="C44" s="801"/>
      <c r="D44" s="173" t="s">
        <v>448</v>
      </c>
      <c r="E44" s="319"/>
      <c r="F44" s="319"/>
      <c r="G44" s="319"/>
      <c r="H44" s="374"/>
      <c r="I44" s="319"/>
      <c r="J44" s="362"/>
      <c r="K44" s="821"/>
      <c r="L44" s="819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  <c r="AG44" s="459"/>
      <c r="AH44" s="459"/>
      <c r="AI44" s="459"/>
      <c r="AJ44" s="459"/>
      <c r="AK44" s="459"/>
      <c r="AL44" s="459"/>
      <c r="AM44" s="459"/>
      <c r="AN44" s="459"/>
      <c r="AO44" s="459"/>
      <c r="AP44" s="459"/>
      <c r="AQ44" s="459"/>
      <c r="AR44" s="459"/>
      <c r="AS44" s="459"/>
      <c r="AT44" s="459"/>
      <c r="AU44" s="459"/>
      <c r="AV44" s="459"/>
      <c r="AW44" s="459"/>
      <c r="AX44" s="459"/>
    </row>
    <row r="45" spans="1:50" s="317" customFormat="1" ht="21" customHeight="1">
      <c r="A45" s="763"/>
      <c r="B45" s="716"/>
      <c r="C45" s="800" t="s">
        <v>14</v>
      </c>
      <c r="D45" s="236" t="s">
        <v>492</v>
      </c>
      <c r="E45" s="331"/>
      <c r="F45" s="331"/>
      <c r="G45" s="331"/>
      <c r="H45" s="715"/>
      <c r="I45" s="331"/>
      <c r="J45" s="401"/>
      <c r="K45" s="798">
        <f>SUM(E45:J53)</f>
        <v>2</v>
      </c>
      <c r="L45" s="855">
        <f>SUM(K45:K120)</f>
        <v>161</v>
      </c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  <c r="AB45" s="459"/>
      <c r="AC45" s="459"/>
      <c r="AD45" s="459"/>
      <c r="AE45" s="459"/>
      <c r="AF45" s="459"/>
      <c r="AG45" s="459"/>
      <c r="AH45" s="459"/>
      <c r="AI45" s="459"/>
      <c r="AJ45" s="459"/>
      <c r="AK45" s="459"/>
      <c r="AL45" s="459"/>
      <c r="AM45" s="459"/>
      <c r="AN45" s="459"/>
      <c r="AO45" s="459"/>
      <c r="AP45" s="459"/>
      <c r="AQ45" s="459"/>
      <c r="AR45" s="459"/>
      <c r="AS45" s="459"/>
      <c r="AT45" s="459"/>
      <c r="AU45" s="459"/>
      <c r="AV45" s="459"/>
      <c r="AW45" s="459"/>
      <c r="AX45" s="459"/>
    </row>
    <row r="46" spans="1:50" ht="21" customHeight="1">
      <c r="A46" s="763"/>
      <c r="B46" s="851" t="s">
        <v>145</v>
      </c>
      <c r="C46" s="800"/>
      <c r="D46" s="105" t="s">
        <v>453</v>
      </c>
      <c r="E46" s="318"/>
      <c r="F46" s="318"/>
      <c r="G46" s="318"/>
      <c r="H46" s="375"/>
      <c r="I46" s="318"/>
      <c r="J46" s="363"/>
      <c r="K46" s="798"/>
      <c r="L46" s="856"/>
    </row>
    <row r="47" spans="1:50" ht="21" customHeight="1">
      <c r="A47" s="763"/>
      <c r="B47" s="851"/>
      <c r="C47" s="800"/>
      <c r="D47" s="105" t="s">
        <v>454</v>
      </c>
      <c r="E47" s="318"/>
      <c r="F47" s="318"/>
      <c r="G47" s="318"/>
      <c r="H47" s="375"/>
      <c r="I47" s="318"/>
      <c r="J47" s="363"/>
      <c r="K47" s="798"/>
      <c r="L47" s="856"/>
    </row>
    <row r="48" spans="1:50" ht="21" customHeight="1">
      <c r="A48" s="763"/>
      <c r="B48" s="851"/>
      <c r="C48" s="800"/>
      <c r="D48" s="105" t="s">
        <v>455</v>
      </c>
      <c r="E48" s="318"/>
      <c r="F48" s="318"/>
      <c r="G48" s="318"/>
      <c r="H48" s="375"/>
      <c r="I48" s="318"/>
      <c r="J48" s="363"/>
      <c r="K48" s="798"/>
      <c r="L48" s="856"/>
    </row>
    <row r="49" spans="1:50" ht="21" customHeight="1">
      <c r="A49" s="763"/>
      <c r="B49" s="851"/>
      <c r="C49" s="800"/>
      <c r="D49" s="105" t="s">
        <v>900</v>
      </c>
      <c r="E49" s="318"/>
      <c r="F49" s="318">
        <v>1</v>
      </c>
      <c r="G49" s="318"/>
      <c r="H49" s="375"/>
      <c r="I49" s="318"/>
      <c r="J49" s="363"/>
      <c r="K49" s="798"/>
      <c r="L49" s="856"/>
    </row>
    <row r="50" spans="1:50" ht="21" customHeight="1">
      <c r="A50" s="763"/>
      <c r="B50" s="851"/>
      <c r="C50" s="800"/>
      <c r="D50" s="105" t="s">
        <v>456</v>
      </c>
      <c r="E50" s="318"/>
      <c r="F50" s="318"/>
      <c r="G50" s="318"/>
      <c r="H50" s="375"/>
      <c r="I50" s="318"/>
      <c r="J50" s="363"/>
      <c r="K50" s="798"/>
      <c r="L50" s="856"/>
    </row>
    <row r="51" spans="1:50" ht="21" customHeight="1">
      <c r="A51" s="763"/>
      <c r="B51" s="851"/>
      <c r="C51" s="800"/>
      <c r="D51" s="105" t="s">
        <v>945</v>
      </c>
      <c r="E51" s="318"/>
      <c r="F51" s="318"/>
      <c r="G51" s="318"/>
      <c r="H51" s="375"/>
      <c r="I51" s="318"/>
      <c r="J51" s="363"/>
      <c r="K51" s="798"/>
      <c r="L51" s="856"/>
    </row>
    <row r="52" spans="1:50" ht="21" customHeight="1">
      <c r="A52" s="763"/>
      <c r="B52" s="851"/>
      <c r="C52" s="800"/>
      <c r="D52" s="105" t="s">
        <v>901</v>
      </c>
      <c r="E52" s="318"/>
      <c r="F52" s="318"/>
      <c r="G52" s="318"/>
      <c r="H52" s="375"/>
      <c r="I52" s="318"/>
      <c r="J52" s="363"/>
      <c r="K52" s="798"/>
      <c r="L52" s="856"/>
    </row>
    <row r="53" spans="1:50" ht="21" customHeight="1">
      <c r="A53" s="763"/>
      <c r="B53" s="851"/>
      <c r="C53" s="800"/>
      <c r="D53" s="105" t="s">
        <v>457</v>
      </c>
      <c r="E53" s="318">
        <v>1</v>
      </c>
      <c r="F53" s="318"/>
      <c r="G53" s="318"/>
      <c r="H53" s="375"/>
      <c r="I53" s="318"/>
      <c r="J53" s="363"/>
      <c r="K53" s="798"/>
      <c r="L53" s="856"/>
    </row>
    <row r="54" spans="1:50" ht="21" customHeight="1">
      <c r="A54" s="763"/>
      <c r="B54" s="851"/>
      <c r="C54" s="800" t="s">
        <v>274</v>
      </c>
      <c r="D54" s="105" t="s">
        <v>458</v>
      </c>
      <c r="E54" s="318">
        <v>1</v>
      </c>
      <c r="F54" s="318"/>
      <c r="G54" s="318"/>
      <c r="H54" s="363"/>
      <c r="I54" s="318"/>
      <c r="J54" s="401"/>
      <c r="K54" s="798">
        <f>SUM(E54:J78)</f>
        <v>3</v>
      </c>
      <c r="L54" s="856"/>
    </row>
    <row r="55" spans="1:50" s="317" customFormat="1" ht="21" customHeight="1">
      <c r="A55" s="763"/>
      <c r="B55" s="851"/>
      <c r="C55" s="800"/>
      <c r="D55" s="105" t="s">
        <v>1008</v>
      </c>
      <c r="E55" s="318"/>
      <c r="F55" s="318"/>
      <c r="G55" s="318"/>
      <c r="H55" s="363"/>
      <c r="I55" s="318"/>
      <c r="J55" s="401"/>
      <c r="K55" s="798"/>
      <c r="L55" s="856"/>
      <c r="M55" s="459"/>
      <c r="N55" s="459"/>
      <c r="O55" s="459"/>
      <c r="P55" s="459"/>
      <c r="Q55" s="459"/>
      <c r="R55" s="459"/>
      <c r="S55" s="459"/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  <c r="AG55" s="459"/>
      <c r="AH55" s="459"/>
      <c r="AI55" s="459"/>
      <c r="AJ55" s="459"/>
      <c r="AK55" s="459"/>
      <c r="AL55" s="459"/>
      <c r="AM55" s="459"/>
      <c r="AN55" s="459"/>
      <c r="AO55" s="459"/>
      <c r="AP55" s="459"/>
      <c r="AQ55" s="459"/>
      <c r="AR55" s="459"/>
      <c r="AS55" s="459"/>
      <c r="AT55" s="459"/>
      <c r="AU55" s="459"/>
      <c r="AV55" s="459"/>
      <c r="AW55" s="459"/>
      <c r="AX55" s="459"/>
    </row>
    <row r="56" spans="1:50" s="317" customFormat="1" ht="21" customHeight="1">
      <c r="A56" s="763"/>
      <c r="B56" s="851"/>
      <c r="C56" s="800"/>
      <c r="D56" s="105" t="s">
        <v>1009</v>
      </c>
      <c r="E56" s="318"/>
      <c r="F56" s="318"/>
      <c r="G56" s="318"/>
      <c r="H56" s="363"/>
      <c r="I56" s="318"/>
      <c r="J56" s="401"/>
      <c r="K56" s="798"/>
      <c r="L56" s="856"/>
      <c r="M56" s="459"/>
      <c r="N56" s="459"/>
      <c r="O56" s="459"/>
      <c r="P56" s="459"/>
      <c r="Q56" s="459"/>
      <c r="R56" s="459"/>
      <c r="S56" s="459"/>
      <c r="T56" s="459"/>
      <c r="U56" s="459"/>
      <c r="V56" s="459"/>
      <c r="W56" s="459"/>
      <c r="X56" s="459"/>
      <c r="Y56" s="459"/>
      <c r="Z56" s="459"/>
      <c r="AA56" s="459"/>
      <c r="AB56" s="459"/>
      <c r="AC56" s="459"/>
      <c r="AD56" s="459"/>
      <c r="AE56" s="459"/>
      <c r="AF56" s="459"/>
      <c r="AG56" s="459"/>
      <c r="AH56" s="459"/>
      <c r="AI56" s="459"/>
      <c r="AJ56" s="459"/>
      <c r="AK56" s="459"/>
      <c r="AL56" s="459"/>
      <c r="AM56" s="459"/>
      <c r="AN56" s="459"/>
      <c r="AO56" s="459"/>
      <c r="AP56" s="459"/>
      <c r="AQ56" s="459"/>
      <c r="AR56" s="459"/>
      <c r="AS56" s="459"/>
      <c r="AT56" s="459"/>
      <c r="AU56" s="459"/>
      <c r="AV56" s="459"/>
      <c r="AW56" s="459"/>
      <c r="AX56" s="459"/>
    </row>
    <row r="57" spans="1:50" ht="21" customHeight="1">
      <c r="A57" s="763"/>
      <c r="B57" s="851"/>
      <c r="C57" s="800"/>
      <c r="D57" s="218" t="s">
        <v>459</v>
      </c>
      <c r="E57" s="318"/>
      <c r="F57" s="318"/>
      <c r="G57" s="318"/>
      <c r="H57" s="375"/>
      <c r="I57" s="318"/>
      <c r="J57" s="363"/>
      <c r="K57" s="798"/>
      <c r="L57" s="856"/>
    </row>
    <row r="58" spans="1:50" ht="21" customHeight="1">
      <c r="A58" s="763"/>
      <c r="B58" s="851"/>
      <c r="C58" s="800"/>
      <c r="D58" s="219" t="s">
        <v>460</v>
      </c>
      <c r="E58" s="318"/>
      <c r="F58" s="318"/>
      <c r="G58" s="318"/>
      <c r="H58" s="375"/>
      <c r="I58" s="318"/>
      <c r="J58" s="363"/>
      <c r="K58" s="798"/>
      <c r="L58" s="856"/>
    </row>
    <row r="59" spans="1:50" ht="21" customHeight="1">
      <c r="A59" s="763"/>
      <c r="B59" s="851"/>
      <c r="C59" s="800"/>
      <c r="D59" s="219" t="s">
        <v>461</v>
      </c>
      <c r="E59" s="318"/>
      <c r="F59" s="318">
        <v>1</v>
      </c>
      <c r="G59" s="318"/>
      <c r="H59" s="375"/>
      <c r="I59" s="318"/>
      <c r="J59" s="363"/>
      <c r="K59" s="798"/>
      <c r="L59" s="856"/>
    </row>
    <row r="60" spans="1:50" ht="21" customHeight="1">
      <c r="A60" s="763"/>
      <c r="B60" s="851"/>
      <c r="C60" s="800"/>
      <c r="D60" s="219" t="s">
        <v>462</v>
      </c>
      <c r="E60" s="318"/>
      <c r="F60" s="318"/>
      <c r="G60" s="318"/>
      <c r="H60" s="375"/>
      <c r="I60" s="318"/>
      <c r="J60" s="363"/>
      <c r="K60" s="798"/>
      <c r="L60" s="856"/>
    </row>
    <row r="61" spans="1:50" ht="21" customHeight="1">
      <c r="A61" s="763"/>
      <c r="B61" s="851"/>
      <c r="C61" s="800"/>
      <c r="D61" s="218" t="s">
        <v>463</v>
      </c>
      <c r="E61" s="318"/>
      <c r="F61" s="318"/>
      <c r="G61" s="318"/>
      <c r="H61" s="375"/>
      <c r="I61" s="318"/>
      <c r="J61" s="363"/>
      <c r="K61" s="798"/>
      <c r="L61" s="856"/>
    </row>
    <row r="62" spans="1:50" ht="21" customHeight="1">
      <c r="A62" s="763"/>
      <c r="B62" s="851"/>
      <c r="C62" s="800"/>
      <c r="D62" s="218" t="s">
        <v>464</v>
      </c>
      <c r="E62" s="318"/>
      <c r="F62" s="318"/>
      <c r="G62" s="318"/>
      <c r="H62" s="375"/>
      <c r="I62" s="318"/>
      <c r="J62" s="363"/>
      <c r="K62" s="798"/>
      <c r="L62" s="856"/>
    </row>
    <row r="63" spans="1:50" ht="21" customHeight="1">
      <c r="A63" s="763"/>
      <c r="B63" s="851"/>
      <c r="C63" s="800"/>
      <c r="D63" s="105" t="s">
        <v>465</v>
      </c>
      <c r="E63" s="318"/>
      <c r="F63" s="318"/>
      <c r="G63" s="318"/>
      <c r="H63" s="318"/>
      <c r="I63" s="318"/>
      <c r="J63" s="363"/>
      <c r="K63" s="798"/>
      <c r="L63" s="856"/>
    </row>
    <row r="64" spans="1:50" ht="21" customHeight="1">
      <c r="A64" s="763"/>
      <c r="B64" s="851"/>
      <c r="C64" s="800"/>
      <c r="D64" s="105" t="s">
        <v>1131</v>
      </c>
      <c r="E64" s="318"/>
      <c r="F64" s="318"/>
      <c r="G64" s="318"/>
      <c r="H64" s="318"/>
      <c r="I64" s="318"/>
      <c r="J64" s="363"/>
      <c r="K64" s="798"/>
      <c r="L64" s="856"/>
    </row>
    <row r="65" spans="1:50" s="317" customFormat="1" ht="21" customHeight="1">
      <c r="A65" s="763"/>
      <c r="B65" s="851"/>
      <c r="C65" s="800"/>
      <c r="D65" s="105" t="s">
        <v>1142</v>
      </c>
      <c r="E65" s="318"/>
      <c r="F65" s="318"/>
      <c r="G65" s="318"/>
      <c r="H65" s="318"/>
      <c r="I65" s="318"/>
      <c r="J65" s="363"/>
      <c r="K65" s="798"/>
      <c r="L65" s="856"/>
      <c r="M65" s="459"/>
      <c r="N65" s="459"/>
      <c r="O65" s="459"/>
      <c r="P65" s="459"/>
      <c r="Q65" s="459"/>
      <c r="R65" s="459"/>
      <c r="S65" s="459"/>
      <c r="T65" s="459"/>
      <c r="U65" s="459"/>
      <c r="V65" s="459"/>
      <c r="W65" s="459"/>
      <c r="X65" s="459"/>
      <c r="Y65" s="459"/>
      <c r="Z65" s="459"/>
      <c r="AA65" s="459"/>
      <c r="AB65" s="459"/>
      <c r="AC65" s="459"/>
      <c r="AD65" s="459"/>
      <c r="AE65" s="459"/>
      <c r="AF65" s="459"/>
      <c r="AG65" s="459"/>
      <c r="AH65" s="459"/>
      <c r="AI65" s="459"/>
      <c r="AJ65" s="459"/>
      <c r="AK65" s="459"/>
      <c r="AL65" s="459"/>
      <c r="AM65" s="459"/>
      <c r="AN65" s="459"/>
      <c r="AO65" s="459"/>
      <c r="AP65" s="459"/>
      <c r="AQ65" s="459"/>
      <c r="AR65" s="459"/>
      <c r="AS65" s="459"/>
      <c r="AT65" s="459"/>
      <c r="AU65" s="459"/>
      <c r="AV65" s="459"/>
      <c r="AW65" s="459"/>
      <c r="AX65" s="459"/>
    </row>
    <row r="66" spans="1:50" ht="21" customHeight="1">
      <c r="A66" s="763"/>
      <c r="B66" s="851"/>
      <c r="C66" s="800"/>
      <c r="D66" s="105" t="s">
        <v>466</v>
      </c>
      <c r="E66" s="318">
        <v>1</v>
      </c>
      <c r="F66" s="318"/>
      <c r="G66" s="318"/>
      <c r="H66" s="318"/>
      <c r="I66" s="318"/>
      <c r="J66" s="363"/>
      <c r="K66" s="798"/>
      <c r="L66" s="856"/>
    </row>
    <row r="67" spans="1:50" ht="21" customHeight="1">
      <c r="A67" s="763"/>
      <c r="B67" s="851"/>
      <c r="C67" s="800"/>
      <c r="D67" s="105" t="s">
        <v>467</v>
      </c>
      <c r="E67" s="318"/>
      <c r="F67" s="318"/>
      <c r="G67" s="318"/>
      <c r="H67" s="318"/>
      <c r="I67" s="318"/>
      <c r="J67" s="363"/>
      <c r="K67" s="798"/>
      <c r="L67" s="856"/>
    </row>
    <row r="68" spans="1:50" ht="21" customHeight="1">
      <c r="A68" s="763"/>
      <c r="B68" s="851"/>
      <c r="C68" s="800"/>
      <c r="D68" s="105" t="s">
        <v>468</v>
      </c>
      <c r="E68" s="318"/>
      <c r="F68" s="318"/>
      <c r="G68" s="318"/>
      <c r="H68" s="318"/>
      <c r="I68" s="318"/>
      <c r="J68" s="363"/>
      <c r="K68" s="798"/>
      <c r="L68" s="856"/>
    </row>
    <row r="69" spans="1:50" ht="21" customHeight="1">
      <c r="A69" s="763"/>
      <c r="B69" s="851"/>
      <c r="C69" s="800"/>
      <c r="D69" s="105" t="s">
        <v>1010</v>
      </c>
      <c r="E69" s="318"/>
      <c r="F69" s="318"/>
      <c r="G69" s="318"/>
      <c r="H69" s="318"/>
      <c r="I69" s="318"/>
      <c r="J69" s="363"/>
      <c r="K69" s="798"/>
      <c r="L69" s="856"/>
    </row>
    <row r="70" spans="1:50" s="317" customFormat="1" ht="21" customHeight="1">
      <c r="A70" s="763"/>
      <c r="B70" s="851"/>
      <c r="C70" s="800"/>
      <c r="D70" s="105" t="s">
        <v>865</v>
      </c>
      <c r="E70" s="318"/>
      <c r="F70" s="318"/>
      <c r="G70" s="318"/>
      <c r="H70" s="318"/>
      <c r="I70" s="318"/>
      <c r="J70" s="363"/>
      <c r="K70" s="798"/>
      <c r="L70" s="856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59"/>
      <c r="AL70" s="459"/>
      <c r="AM70" s="459"/>
      <c r="AN70" s="459"/>
      <c r="AO70" s="459"/>
      <c r="AP70" s="459"/>
      <c r="AQ70" s="459"/>
      <c r="AR70" s="459"/>
      <c r="AS70" s="459"/>
      <c r="AT70" s="459"/>
      <c r="AU70" s="459"/>
      <c r="AV70" s="459"/>
      <c r="AW70" s="459"/>
      <c r="AX70" s="459"/>
    </row>
    <row r="71" spans="1:50" ht="21" customHeight="1">
      <c r="A71" s="763"/>
      <c r="B71" s="851"/>
      <c r="C71" s="800"/>
      <c r="D71" s="218" t="s">
        <v>946</v>
      </c>
      <c r="E71" s="318"/>
      <c r="F71" s="318"/>
      <c r="G71" s="318"/>
      <c r="H71" s="318"/>
      <c r="I71" s="318"/>
      <c r="J71" s="363"/>
      <c r="K71" s="798"/>
      <c r="L71" s="856"/>
    </row>
    <row r="72" spans="1:50" ht="21" customHeight="1">
      <c r="A72" s="763"/>
      <c r="B72" s="851"/>
      <c r="C72" s="800"/>
      <c r="D72" s="218" t="s">
        <v>469</v>
      </c>
      <c r="E72" s="318"/>
      <c r="F72" s="318"/>
      <c r="G72" s="318"/>
      <c r="H72" s="318"/>
      <c r="I72" s="318"/>
      <c r="J72" s="363"/>
      <c r="K72" s="798"/>
      <c r="L72" s="856"/>
    </row>
    <row r="73" spans="1:50" ht="21" customHeight="1">
      <c r="A73" s="763"/>
      <c r="B73" s="851"/>
      <c r="C73" s="800"/>
      <c r="D73" s="219" t="s">
        <v>470</v>
      </c>
      <c r="E73" s="318"/>
      <c r="F73" s="318"/>
      <c r="G73" s="318"/>
      <c r="H73" s="318"/>
      <c r="I73" s="318"/>
      <c r="J73" s="363"/>
      <c r="K73" s="798"/>
      <c r="L73" s="856"/>
    </row>
    <row r="74" spans="1:50" ht="21" customHeight="1">
      <c r="A74" s="763"/>
      <c r="B74" s="851"/>
      <c r="C74" s="800"/>
      <c r="D74" s="218" t="s">
        <v>471</v>
      </c>
      <c r="E74" s="318"/>
      <c r="F74" s="318"/>
      <c r="G74" s="318"/>
      <c r="H74" s="318"/>
      <c r="I74" s="318"/>
      <c r="J74" s="363"/>
      <c r="K74" s="798"/>
      <c r="L74" s="856"/>
    </row>
    <row r="75" spans="1:50" ht="21" customHeight="1">
      <c r="A75" s="763"/>
      <c r="B75" s="851"/>
      <c r="C75" s="800"/>
      <c r="D75" s="105" t="s">
        <v>472</v>
      </c>
      <c r="E75" s="318"/>
      <c r="F75" s="318"/>
      <c r="G75" s="318"/>
      <c r="H75" s="318"/>
      <c r="I75" s="318"/>
      <c r="J75" s="363"/>
      <c r="K75" s="798"/>
      <c r="L75" s="856"/>
    </row>
    <row r="76" spans="1:50" ht="21" customHeight="1">
      <c r="A76" s="763"/>
      <c r="B76" s="851"/>
      <c r="C76" s="800"/>
      <c r="D76" s="105" t="s">
        <v>473</v>
      </c>
      <c r="E76" s="318"/>
      <c r="F76" s="318"/>
      <c r="G76" s="318"/>
      <c r="H76" s="318"/>
      <c r="I76" s="318"/>
      <c r="J76" s="363"/>
      <c r="K76" s="798"/>
      <c r="L76" s="856"/>
    </row>
    <row r="77" spans="1:50" ht="21" customHeight="1">
      <c r="A77" s="763"/>
      <c r="B77" s="851"/>
      <c r="C77" s="800"/>
      <c r="D77" s="105" t="s">
        <v>474</v>
      </c>
      <c r="E77" s="318"/>
      <c r="F77" s="318"/>
      <c r="G77" s="318"/>
      <c r="H77" s="318"/>
      <c r="I77" s="318"/>
      <c r="J77" s="363"/>
      <c r="K77" s="798"/>
      <c r="L77" s="856"/>
    </row>
    <row r="78" spans="1:50" ht="21" customHeight="1">
      <c r="A78" s="763"/>
      <c r="B78" s="851"/>
      <c r="C78" s="800"/>
      <c r="D78" s="105" t="s">
        <v>451</v>
      </c>
      <c r="E78" s="318"/>
      <c r="F78" s="318"/>
      <c r="G78" s="318"/>
      <c r="H78" s="318"/>
      <c r="I78" s="318"/>
      <c r="J78" s="363"/>
      <c r="K78" s="798"/>
      <c r="L78" s="856"/>
    </row>
    <row r="79" spans="1:50" s="317" customFormat="1" ht="21" customHeight="1">
      <c r="A79" s="763"/>
      <c r="B79" s="851"/>
      <c r="C79" s="800" t="s">
        <v>236</v>
      </c>
      <c r="D79" s="105" t="s">
        <v>835</v>
      </c>
      <c r="E79" s="318"/>
      <c r="F79" s="318"/>
      <c r="G79" s="318"/>
      <c r="H79" s="363">
        <v>11</v>
      </c>
      <c r="I79" s="318"/>
      <c r="J79" s="363"/>
      <c r="K79" s="798">
        <f>SUM(E79:J97)</f>
        <v>82</v>
      </c>
      <c r="L79" s="856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  <c r="AG79" s="459"/>
      <c r="AH79" s="459"/>
      <c r="AI79" s="459"/>
      <c r="AJ79" s="459"/>
      <c r="AK79" s="459"/>
      <c r="AL79" s="459"/>
      <c r="AM79" s="459"/>
      <c r="AN79" s="459"/>
      <c r="AO79" s="459"/>
      <c r="AP79" s="459"/>
      <c r="AQ79" s="459"/>
      <c r="AR79" s="459"/>
      <c r="AS79" s="459"/>
      <c r="AT79" s="459"/>
      <c r="AU79" s="459"/>
      <c r="AV79" s="459"/>
      <c r="AW79" s="459"/>
      <c r="AX79" s="459"/>
    </row>
    <row r="80" spans="1:50" ht="21" customHeight="1">
      <c r="A80" s="763"/>
      <c r="B80" s="851"/>
      <c r="C80" s="800"/>
      <c r="D80" s="236" t="s">
        <v>823</v>
      </c>
      <c r="E80" s="318">
        <v>14</v>
      </c>
      <c r="F80" s="318">
        <v>14</v>
      </c>
      <c r="G80" s="318">
        <v>3</v>
      </c>
      <c r="H80" s="363"/>
      <c r="I80" s="318">
        <v>3</v>
      </c>
      <c r="J80" s="363"/>
      <c r="K80" s="798"/>
      <c r="L80" s="856"/>
    </row>
    <row r="81" spans="1:50" ht="21" customHeight="1">
      <c r="A81" s="763"/>
      <c r="B81" s="851"/>
      <c r="C81" s="800"/>
      <c r="D81" s="105" t="s">
        <v>879</v>
      </c>
      <c r="E81" s="318">
        <v>5</v>
      </c>
      <c r="F81" s="318">
        <v>1</v>
      </c>
      <c r="G81" s="318"/>
      <c r="H81" s="318"/>
      <c r="I81" s="318"/>
      <c r="J81" s="363"/>
      <c r="K81" s="798"/>
      <c r="L81" s="856"/>
    </row>
    <row r="82" spans="1:50" s="317" customFormat="1" ht="21" customHeight="1">
      <c r="A82" s="763"/>
      <c r="B82" s="851"/>
      <c r="C82" s="800"/>
      <c r="D82" s="105" t="s">
        <v>1011</v>
      </c>
      <c r="E82" s="318"/>
      <c r="F82" s="318"/>
      <c r="G82" s="318"/>
      <c r="H82" s="318"/>
      <c r="I82" s="318"/>
      <c r="J82" s="363"/>
      <c r="K82" s="798"/>
      <c r="L82" s="856"/>
      <c r="M82" s="459"/>
      <c r="N82" s="459"/>
      <c r="O82" s="459"/>
      <c r="P82" s="459"/>
      <c r="Q82" s="459"/>
      <c r="R82" s="459"/>
      <c r="S82" s="459"/>
      <c r="T82" s="459"/>
      <c r="U82" s="459"/>
      <c r="V82" s="459"/>
      <c r="W82" s="459"/>
      <c r="X82" s="459"/>
      <c r="Y82" s="459"/>
      <c r="Z82" s="459"/>
      <c r="AA82" s="459"/>
      <c r="AB82" s="459"/>
      <c r="AC82" s="459"/>
      <c r="AD82" s="459"/>
      <c r="AE82" s="459"/>
      <c r="AF82" s="459"/>
      <c r="AG82" s="459"/>
      <c r="AH82" s="459"/>
      <c r="AI82" s="459"/>
      <c r="AJ82" s="459"/>
      <c r="AK82" s="459"/>
      <c r="AL82" s="459"/>
      <c r="AM82" s="459"/>
      <c r="AN82" s="459"/>
      <c r="AO82" s="459"/>
      <c r="AP82" s="459"/>
      <c r="AQ82" s="459"/>
      <c r="AR82" s="459"/>
      <c r="AS82" s="459"/>
      <c r="AT82" s="459"/>
      <c r="AU82" s="459"/>
      <c r="AV82" s="459"/>
      <c r="AW82" s="459"/>
      <c r="AX82" s="459"/>
    </row>
    <row r="83" spans="1:50" s="317" customFormat="1" ht="21" customHeight="1">
      <c r="A83" s="763"/>
      <c r="B83" s="851"/>
      <c r="C83" s="800"/>
      <c r="D83" s="105" t="s">
        <v>494</v>
      </c>
      <c r="E83" s="318"/>
      <c r="F83" s="318"/>
      <c r="G83" s="318"/>
      <c r="H83" s="318"/>
      <c r="I83" s="318"/>
      <c r="J83" s="363"/>
      <c r="K83" s="798"/>
      <c r="L83" s="856"/>
      <c r="M83" s="459"/>
      <c r="N83" s="459"/>
      <c r="O83" s="459"/>
      <c r="P83" s="459"/>
      <c r="Q83" s="459"/>
      <c r="R83" s="459"/>
      <c r="S83" s="459"/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  <c r="AE83" s="459"/>
      <c r="AF83" s="459"/>
      <c r="AG83" s="459"/>
      <c r="AH83" s="459"/>
      <c r="AI83" s="459"/>
      <c r="AJ83" s="459"/>
      <c r="AK83" s="459"/>
      <c r="AL83" s="459"/>
      <c r="AM83" s="459"/>
      <c r="AN83" s="459"/>
      <c r="AO83" s="459"/>
      <c r="AP83" s="459"/>
      <c r="AQ83" s="459"/>
      <c r="AR83" s="459"/>
      <c r="AS83" s="459"/>
      <c r="AT83" s="459"/>
      <c r="AU83" s="459"/>
      <c r="AV83" s="459"/>
      <c r="AW83" s="459"/>
      <c r="AX83" s="459"/>
    </row>
    <row r="84" spans="1:50" s="317" customFormat="1" ht="21" customHeight="1">
      <c r="A84" s="763"/>
      <c r="B84" s="851"/>
      <c r="C84" s="800"/>
      <c r="D84" s="105" t="s">
        <v>848</v>
      </c>
      <c r="E84" s="318"/>
      <c r="F84" s="318"/>
      <c r="G84" s="318"/>
      <c r="H84" s="318"/>
      <c r="I84" s="318"/>
      <c r="J84" s="363"/>
      <c r="K84" s="798"/>
      <c r="L84" s="856"/>
      <c r="M84" s="459"/>
      <c r="N84" s="459"/>
      <c r="O84" s="459"/>
      <c r="P84" s="459"/>
      <c r="Q84" s="459"/>
      <c r="R84" s="459"/>
      <c r="S84" s="459"/>
      <c r="T84" s="459"/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  <c r="AG84" s="459"/>
      <c r="AH84" s="459"/>
      <c r="AI84" s="459"/>
      <c r="AJ84" s="459"/>
      <c r="AK84" s="459"/>
      <c r="AL84" s="459"/>
      <c r="AM84" s="459"/>
      <c r="AN84" s="459"/>
      <c r="AO84" s="459"/>
      <c r="AP84" s="459"/>
      <c r="AQ84" s="459"/>
      <c r="AR84" s="459"/>
      <c r="AS84" s="459"/>
      <c r="AT84" s="459"/>
      <c r="AU84" s="459"/>
      <c r="AV84" s="459"/>
      <c r="AW84" s="459"/>
      <c r="AX84" s="459"/>
    </row>
    <row r="85" spans="1:50" s="317" customFormat="1" ht="21" customHeight="1">
      <c r="A85" s="763"/>
      <c r="B85" s="851"/>
      <c r="C85" s="800"/>
      <c r="D85" s="105" t="s">
        <v>849</v>
      </c>
      <c r="E85" s="318"/>
      <c r="F85" s="318"/>
      <c r="G85" s="318"/>
      <c r="H85" s="318"/>
      <c r="I85" s="318"/>
      <c r="J85" s="363"/>
      <c r="K85" s="798"/>
      <c r="L85" s="856"/>
      <c r="M85" s="459"/>
      <c r="N85" s="459"/>
      <c r="O85" s="459"/>
      <c r="P85" s="459"/>
      <c r="Q85" s="459"/>
      <c r="R85" s="459"/>
      <c r="S85" s="459"/>
      <c r="T85" s="459"/>
      <c r="U85" s="459"/>
      <c r="V85" s="459"/>
      <c r="W85" s="459"/>
      <c r="X85" s="459"/>
      <c r="Y85" s="459"/>
      <c r="Z85" s="459"/>
      <c r="AA85" s="459"/>
      <c r="AB85" s="459"/>
      <c r="AC85" s="459"/>
      <c r="AD85" s="459"/>
      <c r="AE85" s="459"/>
      <c r="AF85" s="459"/>
      <c r="AG85" s="459"/>
      <c r="AH85" s="459"/>
      <c r="AI85" s="459"/>
      <c r="AJ85" s="459"/>
      <c r="AK85" s="459"/>
      <c r="AL85" s="459"/>
      <c r="AM85" s="459"/>
      <c r="AN85" s="459"/>
      <c r="AO85" s="459"/>
      <c r="AP85" s="459"/>
      <c r="AQ85" s="459"/>
      <c r="AR85" s="459"/>
      <c r="AS85" s="459"/>
      <c r="AT85" s="459"/>
      <c r="AU85" s="459"/>
      <c r="AV85" s="459"/>
      <c r="AW85" s="459"/>
      <c r="AX85" s="459"/>
    </row>
    <row r="86" spans="1:50" ht="21" customHeight="1">
      <c r="A86" s="763"/>
      <c r="B86" s="851"/>
      <c r="C86" s="800"/>
      <c r="D86" s="105" t="s">
        <v>487</v>
      </c>
      <c r="E86" s="318">
        <v>6</v>
      </c>
      <c r="F86" s="318">
        <v>1</v>
      </c>
      <c r="G86" s="318">
        <v>2</v>
      </c>
      <c r="H86" s="318"/>
      <c r="I86" s="318">
        <v>2</v>
      </c>
      <c r="J86" s="363"/>
      <c r="K86" s="798"/>
      <c r="L86" s="856"/>
    </row>
    <row r="87" spans="1:50" s="317" customFormat="1" ht="21" customHeight="1">
      <c r="A87" s="763"/>
      <c r="B87" s="851"/>
      <c r="C87" s="800"/>
      <c r="D87" s="105" t="s">
        <v>1156</v>
      </c>
      <c r="E87" s="318"/>
      <c r="F87" s="318">
        <v>4</v>
      </c>
      <c r="G87" s="318">
        <v>1</v>
      </c>
      <c r="H87" s="318"/>
      <c r="I87" s="318"/>
      <c r="J87" s="363"/>
      <c r="K87" s="798"/>
      <c r="L87" s="856"/>
      <c r="M87" s="459"/>
      <c r="N87" s="459"/>
      <c r="O87" s="459"/>
      <c r="P87" s="459"/>
      <c r="Q87" s="459"/>
      <c r="R87" s="459"/>
      <c r="S87" s="459"/>
      <c r="T87" s="459"/>
      <c r="U87" s="459"/>
      <c r="V87" s="459"/>
      <c r="W87" s="459"/>
      <c r="X87" s="459"/>
      <c r="Y87" s="459"/>
      <c r="Z87" s="459"/>
      <c r="AA87" s="459"/>
      <c r="AB87" s="459"/>
      <c r="AC87" s="459"/>
      <c r="AD87" s="459"/>
      <c r="AE87" s="459"/>
      <c r="AF87" s="459"/>
      <c r="AG87" s="459"/>
      <c r="AH87" s="459"/>
      <c r="AI87" s="459"/>
      <c r="AJ87" s="459"/>
      <c r="AK87" s="459"/>
      <c r="AL87" s="459"/>
      <c r="AM87" s="459"/>
      <c r="AN87" s="459"/>
      <c r="AO87" s="459"/>
      <c r="AP87" s="459"/>
      <c r="AQ87" s="459"/>
      <c r="AR87" s="459"/>
      <c r="AS87" s="459"/>
      <c r="AT87" s="459"/>
      <c r="AU87" s="459"/>
      <c r="AV87" s="459"/>
      <c r="AW87" s="459"/>
      <c r="AX87" s="459"/>
    </row>
    <row r="88" spans="1:50" ht="21" customHeight="1">
      <c r="A88" s="763"/>
      <c r="B88" s="851"/>
      <c r="C88" s="800"/>
      <c r="D88" s="105" t="s">
        <v>488</v>
      </c>
      <c r="E88" s="318"/>
      <c r="F88" s="318"/>
      <c r="G88" s="318"/>
      <c r="H88" s="318"/>
      <c r="I88" s="318"/>
      <c r="J88" s="363"/>
      <c r="K88" s="798"/>
      <c r="L88" s="856"/>
    </row>
    <row r="89" spans="1:50" s="317" customFormat="1" ht="21" customHeight="1">
      <c r="A89" s="763"/>
      <c r="B89" s="851"/>
      <c r="C89" s="800"/>
      <c r="D89" s="105" t="s">
        <v>1139</v>
      </c>
      <c r="E89" s="318">
        <v>3</v>
      </c>
      <c r="F89" s="318">
        <v>5</v>
      </c>
      <c r="G89" s="318"/>
      <c r="H89" s="318"/>
      <c r="I89" s="318"/>
      <c r="J89" s="363"/>
      <c r="K89" s="798"/>
      <c r="L89" s="856"/>
      <c r="M89" s="459"/>
      <c r="N89" s="459"/>
      <c r="O89" s="459"/>
      <c r="P89" s="459"/>
      <c r="Q89" s="459"/>
      <c r="R89" s="459"/>
      <c r="S89" s="459"/>
      <c r="T89" s="459"/>
      <c r="U89" s="459"/>
      <c r="V89" s="459"/>
      <c r="W89" s="459"/>
      <c r="X89" s="459"/>
      <c r="Y89" s="459"/>
      <c r="Z89" s="459"/>
      <c r="AA89" s="459"/>
      <c r="AB89" s="459"/>
      <c r="AC89" s="459"/>
      <c r="AD89" s="459"/>
      <c r="AE89" s="459"/>
      <c r="AF89" s="459"/>
      <c r="AG89" s="459"/>
      <c r="AH89" s="459"/>
      <c r="AI89" s="459"/>
      <c r="AJ89" s="459"/>
      <c r="AK89" s="459"/>
      <c r="AL89" s="459"/>
      <c r="AM89" s="459"/>
      <c r="AN89" s="459"/>
      <c r="AO89" s="459"/>
      <c r="AP89" s="459"/>
      <c r="AQ89" s="459"/>
      <c r="AR89" s="459"/>
      <c r="AS89" s="459"/>
      <c r="AT89" s="459"/>
      <c r="AU89" s="459"/>
      <c r="AV89" s="459"/>
      <c r="AW89" s="459"/>
      <c r="AX89" s="459"/>
    </row>
    <row r="90" spans="1:50" s="317" customFormat="1" ht="21" customHeight="1">
      <c r="A90" s="763"/>
      <c r="B90" s="851"/>
      <c r="C90" s="800"/>
      <c r="D90" s="105" t="s">
        <v>1140</v>
      </c>
      <c r="E90" s="318"/>
      <c r="F90" s="318"/>
      <c r="G90" s="318"/>
      <c r="H90" s="318"/>
      <c r="I90" s="318"/>
      <c r="J90" s="363"/>
      <c r="K90" s="798"/>
      <c r="L90" s="856"/>
      <c r="M90" s="459"/>
      <c r="N90" s="459"/>
      <c r="O90" s="459"/>
      <c r="P90" s="459"/>
      <c r="Q90" s="459"/>
      <c r="R90" s="459"/>
      <c r="S90" s="459"/>
      <c r="T90" s="459"/>
      <c r="U90" s="459"/>
      <c r="V90" s="459"/>
      <c r="W90" s="459"/>
      <c r="X90" s="459"/>
      <c r="Y90" s="459"/>
      <c r="Z90" s="459"/>
      <c r="AA90" s="459"/>
      <c r="AB90" s="459"/>
      <c r="AC90" s="459"/>
      <c r="AD90" s="459"/>
      <c r="AE90" s="459"/>
      <c r="AF90" s="459"/>
      <c r="AG90" s="459"/>
      <c r="AH90" s="459"/>
      <c r="AI90" s="459"/>
      <c r="AJ90" s="459"/>
      <c r="AK90" s="459"/>
      <c r="AL90" s="459"/>
      <c r="AM90" s="459"/>
      <c r="AN90" s="459"/>
      <c r="AO90" s="459"/>
      <c r="AP90" s="459"/>
      <c r="AQ90" s="459"/>
      <c r="AR90" s="459"/>
      <c r="AS90" s="459"/>
      <c r="AT90" s="459"/>
      <c r="AU90" s="459"/>
      <c r="AV90" s="459"/>
      <c r="AW90" s="459"/>
      <c r="AX90" s="459"/>
    </row>
    <row r="91" spans="1:50" ht="21" customHeight="1">
      <c r="A91" s="763"/>
      <c r="B91" s="851"/>
      <c r="C91" s="800"/>
      <c r="D91" s="105" t="s">
        <v>475</v>
      </c>
      <c r="E91" s="318"/>
      <c r="F91" s="318">
        <v>1</v>
      </c>
      <c r="G91" s="318"/>
      <c r="H91" s="318"/>
      <c r="I91" s="318"/>
      <c r="J91" s="363"/>
      <c r="K91" s="798"/>
      <c r="L91" s="856"/>
    </row>
    <row r="92" spans="1:50" ht="21" customHeight="1">
      <c r="A92" s="763"/>
      <c r="B92" s="851"/>
      <c r="C92" s="800"/>
      <c r="D92" s="105" t="s">
        <v>476</v>
      </c>
      <c r="E92" s="318"/>
      <c r="F92" s="318"/>
      <c r="G92" s="318"/>
      <c r="H92" s="318"/>
      <c r="I92" s="318"/>
      <c r="J92" s="363"/>
      <c r="K92" s="798"/>
      <c r="L92" s="856"/>
    </row>
    <row r="93" spans="1:50" ht="21" customHeight="1">
      <c r="A93" s="763"/>
      <c r="B93" s="851"/>
      <c r="C93" s="800"/>
      <c r="D93" s="105" t="s">
        <v>477</v>
      </c>
      <c r="E93" s="318"/>
      <c r="F93" s="318"/>
      <c r="G93" s="318"/>
      <c r="H93" s="318"/>
      <c r="I93" s="318"/>
      <c r="J93" s="363"/>
      <c r="K93" s="798"/>
      <c r="L93" s="856"/>
    </row>
    <row r="94" spans="1:50" ht="21" customHeight="1">
      <c r="A94" s="763"/>
      <c r="B94" s="851"/>
      <c r="C94" s="800"/>
      <c r="D94" s="105" t="s">
        <v>478</v>
      </c>
      <c r="E94" s="318"/>
      <c r="F94" s="318"/>
      <c r="G94" s="318"/>
      <c r="H94" s="318"/>
      <c r="I94" s="318"/>
      <c r="J94" s="363"/>
      <c r="K94" s="798"/>
      <c r="L94" s="856"/>
    </row>
    <row r="95" spans="1:50" ht="21" customHeight="1">
      <c r="A95" s="763"/>
      <c r="B95" s="851"/>
      <c r="C95" s="800"/>
      <c r="D95" s="105" t="s">
        <v>479</v>
      </c>
      <c r="E95" s="318"/>
      <c r="F95" s="318">
        <v>2</v>
      </c>
      <c r="G95" s="318"/>
      <c r="H95" s="318"/>
      <c r="I95" s="318"/>
      <c r="J95" s="363"/>
      <c r="K95" s="798"/>
      <c r="L95" s="856"/>
    </row>
    <row r="96" spans="1:50" ht="21" customHeight="1">
      <c r="A96" s="763"/>
      <c r="B96" s="851"/>
      <c r="C96" s="800"/>
      <c r="D96" s="105" t="s">
        <v>480</v>
      </c>
      <c r="E96" s="318">
        <v>2</v>
      </c>
      <c r="F96" s="318">
        <v>1</v>
      </c>
      <c r="G96" s="318">
        <v>1</v>
      </c>
      <c r="H96" s="318"/>
      <c r="I96" s="318"/>
      <c r="J96" s="363"/>
      <c r="K96" s="798"/>
      <c r="L96" s="856"/>
    </row>
    <row r="97" spans="1:50" ht="21" customHeight="1">
      <c r="A97" s="763"/>
      <c r="B97" s="851"/>
      <c r="C97" s="800"/>
      <c r="D97" s="105" t="s">
        <v>933</v>
      </c>
      <c r="E97" s="318"/>
      <c r="F97" s="318"/>
      <c r="G97" s="318"/>
      <c r="H97" s="318"/>
      <c r="I97" s="318"/>
      <c r="J97" s="363"/>
      <c r="K97" s="798"/>
      <c r="L97" s="856"/>
    </row>
    <row r="98" spans="1:50" ht="21" customHeight="1">
      <c r="A98" s="763"/>
      <c r="B98" s="851"/>
      <c r="C98" s="800" t="s">
        <v>167</v>
      </c>
      <c r="D98" s="105" t="s">
        <v>481</v>
      </c>
      <c r="E98" s="318"/>
      <c r="F98" s="318"/>
      <c r="G98" s="318"/>
      <c r="H98" s="318"/>
      <c r="I98" s="318"/>
      <c r="J98" s="363"/>
      <c r="K98" s="798">
        <f>SUM(E98:J101)</f>
        <v>0</v>
      </c>
      <c r="L98" s="856"/>
    </row>
    <row r="99" spans="1:50" ht="21" customHeight="1">
      <c r="A99" s="763"/>
      <c r="B99" s="851"/>
      <c r="C99" s="800"/>
      <c r="D99" s="105" t="s">
        <v>482</v>
      </c>
      <c r="E99" s="318"/>
      <c r="F99" s="318"/>
      <c r="G99" s="318"/>
      <c r="H99" s="318"/>
      <c r="I99" s="318"/>
      <c r="J99" s="363"/>
      <c r="K99" s="798"/>
      <c r="L99" s="856"/>
    </row>
    <row r="100" spans="1:50" ht="21" customHeight="1">
      <c r="A100" s="763"/>
      <c r="B100" s="851"/>
      <c r="C100" s="800"/>
      <c r="D100" s="105" t="s">
        <v>483</v>
      </c>
      <c r="E100" s="318"/>
      <c r="F100" s="318"/>
      <c r="G100" s="318"/>
      <c r="H100" s="318"/>
      <c r="I100" s="318"/>
      <c r="J100" s="363"/>
      <c r="K100" s="798"/>
      <c r="L100" s="856"/>
    </row>
    <row r="101" spans="1:50" ht="21" customHeight="1">
      <c r="A101" s="763"/>
      <c r="B101" s="851"/>
      <c r="C101" s="800"/>
      <c r="D101" s="105" t="s">
        <v>484</v>
      </c>
      <c r="E101" s="318"/>
      <c r="F101" s="318"/>
      <c r="G101" s="318"/>
      <c r="H101" s="318"/>
      <c r="I101" s="318"/>
      <c r="J101" s="363"/>
      <c r="K101" s="798"/>
      <c r="L101" s="856"/>
    </row>
    <row r="102" spans="1:50" ht="21" customHeight="1">
      <c r="A102" s="763"/>
      <c r="B102" s="851"/>
      <c r="C102" s="800" t="s">
        <v>110</v>
      </c>
      <c r="D102" s="105" t="s">
        <v>485</v>
      </c>
      <c r="E102" s="318">
        <v>10</v>
      </c>
      <c r="F102" s="318">
        <v>9</v>
      </c>
      <c r="G102" s="318">
        <v>13</v>
      </c>
      <c r="H102" s="363">
        <v>7</v>
      </c>
      <c r="I102" s="318">
        <v>3</v>
      </c>
      <c r="J102" s="363"/>
      <c r="K102" s="798">
        <f>SUM(E102:J119)</f>
        <v>74</v>
      </c>
      <c r="L102" s="856"/>
    </row>
    <row r="103" spans="1:50" ht="21" customHeight="1">
      <c r="A103" s="763"/>
      <c r="B103" s="851"/>
      <c r="C103" s="800"/>
      <c r="D103" s="105" t="s">
        <v>486</v>
      </c>
      <c r="E103" s="318">
        <v>3</v>
      </c>
      <c r="F103" s="318">
        <v>6</v>
      </c>
      <c r="G103" s="318"/>
      <c r="H103" s="318"/>
      <c r="I103" s="318">
        <v>1</v>
      </c>
      <c r="J103" s="363"/>
      <c r="K103" s="798"/>
      <c r="L103" s="856"/>
    </row>
    <row r="104" spans="1:50" s="317" customFormat="1" ht="21" customHeight="1">
      <c r="A104" s="763"/>
      <c r="B104" s="851"/>
      <c r="C104" s="800"/>
      <c r="D104" s="105" t="s">
        <v>998</v>
      </c>
      <c r="E104" s="318"/>
      <c r="F104" s="318"/>
      <c r="G104" s="318"/>
      <c r="H104" s="318"/>
      <c r="I104" s="318"/>
      <c r="J104" s="363"/>
      <c r="K104" s="798"/>
      <c r="L104" s="856"/>
      <c r="M104" s="459"/>
      <c r="N104" s="459"/>
      <c r="O104" s="459"/>
      <c r="P104" s="459"/>
      <c r="Q104" s="459"/>
      <c r="R104" s="459"/>
      <c r="S104" s="459"/>
      <c r="T104" s="459"/>
      <c r="U104" s="459"/>
      <c r="V104" s="459"/>
      <c r="W104" s="459"/>
      <c r="X104" s="459"/>
      <c r="Y104" s="459"/>
      <c r="Z104" s="459"/>
      <c r="AA104" s="459"/>
      <c r="AB104" s="459"/>
      <c r="AC104" s="459"/>
      <c r="AD104" s="459"/>
      <c r="AE104" s="459"/>
      <c r="AF104" s="459"/>
      <c r="AG104" s="459"/>
      <c r="AH104" s="459"/>
      <c r="AI104" s="459"/>
      <c r="AJ104" s="459"/>
      <c r="AK104" s="459"/>
      <c r="AL104" s="459"/>
      <c r="AM104" s="459"/>
      <c r="AN104" s="459"/>
      <c r="AO104" s="459"/>
      <c r="AP104" s="459"/>
      <c r="AQ104" s="459"/>
      <c r="AR104" s="459"/>
      <c r="AS104" s="459"/>
      <c r="AT104" s="459"/>
      <c r="AU104" s="459"/>
      <c r="AV104" s="459"/>
      <c r="AW104" s="459"/>
      <c r="AX104" s="459"/>
    </row>
    <row r="105" spans="1:50" ht="21" customHeight="1">
      <c r="A105" s="763"/>
      <c r="B105" s="851"/>
      <c r="C105" s="800"/>
      <c r="D105" s="105" t="s">
        <v>1041</v>
      </c>
      <c r="E105" s="318"/>
      <c r="F105" s="318"/>
      <c r="G105" s="318"/>
      <c r="H105" s="318"/>
      <c r="I105" s="318"/>
      <c r="J105" s="363"/>
      <c r="K105" s="798"/>
      <c r="L105" s="856"/>
    </row>
    <row r="106" spans="1:50" ht="21" customHeight="1">
      <c r="A106" s="763"/>
      <c r="B106" s="851"/>
      <c r="C106" s="800"/>
      <c r="D106" s="105" t="s">
        <v>824</v>
      </c>
      <c r="E106" s="318"/>
      <c r="F106" s="318"/>
      <c r="G106" s="318"/>
      <c r="H106" s="318"/>
      <c r="I106" s="318"/>
      <c r="J106" s="363"/>
      <c r="K106" s="798"/>
      <c r="L106" s="856"/>
    </row>
    <row r="107" spans="1:50" s="317" customFormat="1" ht="21" customHeight="1">
      <c r="A107" s="763"/>
      <c r="B107" s="851"/>
      <c r="C107" s="800"/>
      <c r="D107" s="105" t="s">
        <v>488</v>
      </c>
      <c r="E107" s="318"/>
      <c r="F107" s="318"/>
      <c r="G107" s="318"/>
      <c r="H107" s="318"/>
      <c r="I107" s="318"/>
      <c r="J107" s="363"/>
      <c r="K107" s="798"/>
      <c r="L107" s="856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459"/>
      <c r="AL107" s="459"/>
      <c r="AM107" s="459"/>
      <c r="AN107" s="459"/>
      <c r="AO107" s="459"/>
      <c r="AP107" s="459"/>
      <c r="AQ107" s="459"/>
      <c r="AR107" s="459"/>
      <c r="AS107" s="459"/>
      <c r="AT107" s="459"/>
      <c r="AU107" s="459"/>
      <c r="AV107" s="459"/>
      <c r="AW107" s="459"/>
      <c r="AX107" s="459"/>
    </row>
    <row r="108" spans="1:50" s="317" customFormat="1" ht="21" customHeight="1">
      <c r="A108" s="763"/>
      <c r="B108" s="851"/>
      <c r="C108" s="800"/>
      <c r="D108" s="105" t="s">
        <v>487</v>
      </c>
      <c r="E108" s="318"/>
      <c r="F108" s="318"/>
      <c r="G108" s="318"/>
      <c r="H108" s="318"/>
      <c r="I108" s="318"/>
      <c r="J108" s="363"/>
      <c r="K108" s="798"/>
      <c r="L108" s="856"/>
      <c r="M108" s="459"/>
      <c r="N108" s="459"/>
      <c r="O108" s="459"/>
      <c r="P108" s="459"/>
      <c r="Q108" s="459"/>
      <c r="R108" s="459"/>
      <c r="S108" s="459"/>
      <c r="T108" s="459"/>
      <c r="U108" s="459"/>
      <c r="V108" s="459"/>
      <c r="W108" s="459"/>
      <c r="X108" s="459"/>
      <c r="Y108" s="459"/>
      <c r="Z108" s="459"/>
      <c r="AA108" s="459"/>
      <c r="AB108" s="459"/>
      <c r="AC108" s="459"/>
      <c r="AD108" s="459"/>
      <c r="AE108" s="459"/>
      <c r="AF108" s="459"/>
      <c r="AG108" s="459"/>
      <c r="AH108" s="459"/>
      <c r="AI108" s="459"/>
      <c r="AJ108" s="459"/>
      <c r="AK108" s="459"/>
      <c r="AL108" s="459"/>
      <c r="AM108" s="459"/>
      <c r="AN108" s="459"/>
      <c r="AO108" s="459"/>
      <c r="AP108" s="459"/>
      <c r="AQ108" s="459"/>
      <c r="AR108" s="459"/>
      <c r="AS108" s="459"/>
      <c r="AT108" s="459"/>
      <c r="AU108" s="459"/>
      <c r="AV108" s="459"/>
      <c r="AW108" s="459"/>
      <c r="AX108" s="459"/>
    </row>
    <row r="109" spans="1:50" ht="21" customHeight="1">
      <c r="A109" s="763"/>
      <c r="B109" s="851"/>
      <c r="C109" s="800"/>
      <c r="D109" s="105" t="s">
        <v>491</v>
      </c>
      <c r="E109" s="318"/>
      <c r="F109" s="318"/>
      <c r="G109" s="318"/>
      <c r="H109" s="318"/>
      <c r="I109" s="318"/>
      <c r="J109" s="363"/>
      <c r="K109" s="798"/>
      <c r="L109" s="856"/>
    </row>
    <row r="110" spans="1:50" ht="21" customHeight="1">
      <c r="A110" s="763"/>
      <c r="B110" s="851"/>
      <c r="C110" s="800"/>
      <c r="D110" s="105" t="s">
        <v>490</v>
      </c>
      <c r="E110" s="318"/>
      <c r="F110" s="318"/>
      <c r="G110" s="318"/>
      <c r="H110" s="318"/>
      <c r="I110" s="318"/>
      <c r="J110" s="363"/>
      <c r="K110" s="798"/>
      <c r="L110" s="856"/>
    </row>
    <row r="111" spans="1:50" ht="21" customHeight="1">
      <c r="A111" s="763"/>
      <c r="B111" s="851"/>
      <c r="C111" s="800"/>
      <c r="D111" s="105" t="s">
        <v>489</v>
      </c>
      <c r="E111" s="318"/>
      <c r="F111" s="318"/>
      <c r="G111" s="318"/>
      <c r="H111" s="318"/>
      <c r="I111" s="318"/>
      <c r="J111" s="363"/>
      <c r="K111" s="798"/>
      <c r="L111" s="856"/>
    </row>
    <row r="112" spans="1:50" ht="21" customHeight="1">
      <c r="A112" s="763"/>
      <c r="B112" s="851"/>
      <c r="C112" s="800"/>
      <c r="D112" s="105" t="s">
        <v>492</v>
      </c>
      <c r="E112" s="318">
        <v>2</v>
      </c>
      <c r="F112" s="318"/>
      <c r="G112" s="318"/>
      <c r="H112" s="318"/>
      <c r="I112" s="318">
        <v>2</v>
      </c>
      <c r="J112" s="363"/>
      <c r="K112" s="798"/>
      <c r="L112" s="856"/>
    </row>
    <row r="113" spans="1:50" s="317" customFormat="1" ht="21" customHeight="1">
      <c r="A113" s="763"/>
      <c r="B113" s="851"/>
      <c r="C113" s="800"/>
      <c r="D113" s="105" t="s">
        <v>911</v>
      </c>
      <c r="E113" s="318"/>
      <c r="F113" s="318"/>
      <c r="G113" s="318"/>
      <c r="H113" s="318"/>
      <c r="I113" s="318"/>
      <c r="J113" s="363"/>
      <c r="K113" s="798"/>
      <c r="L113" s="856"/>
      <c r="M113" s="459"/>
      <c r="N113" s="459"/>
      <c r="O113" s="459"/>
      <c r="P113" s="459"/>
      <c r="Q113" s="459"/>
      <c r="R113" s="459"/>
      <c r="S113" s="459"/>
      <c r="T113" s="459"/>
      <c r="U113" s="459"/>
      <c r="V113" s="459"/>
      <c r="W113" s="459"/>
      <c r="X113" s="459"/>
      <c r="Y113" s="459"/>
      <c r="Z113" s="459"/>
      <c r="AA113" s="459"/>
      <c r="AB113" s="459"/>
      <c r="AC113" s="459"/>
      <c r="AD113" s="459"/>
      <c r="AE113" s="459"/>
      <c r="AF113" s="459"/>
      <c r="AG113" s="459"/>
      <c r="AH113" s="459"/>
      <c r="AI113" s="459"/>
      <c r="AJ113" s="459"/>
      <c r="AK113" s="459"/>
      <c r="AL113" s="459"/>
      <c r="AM113" s="459"/>
      <c r="AN113" s="459"/>
      <c r="AO113" s="459"/>
      <c r="AP113" s="459"/>
      <c r="AQ113" s="459"/>
      <c r="AR113" s="459"/>
      <c r="AS113" s="459"/>
      <c r="AT113" s="459"/>
      <c r="AU113" s="459"/>
      <c r="AV113" s="459"/>
      <c r="AW113" s="459"/>
      <c r="AX113" s="459"/>
    </row>
    <row r="114" spans="1:50" ht="21" customHeight="1">
      <c r="A114" s="763"/>
      <c r="B114" s="851"/>
      <c r="C114" s="800"/>
      <c r="D114" s="105" t="s">
        <v>493</v>
      </c>
      <c r="E114" s="318"/>
      <c r="F114" s="318"/>
      <c r="G114" s="318"/>
      <c r="H114" s="318"/>
      <c r="I114" s="318"/>
      <c r="J114" s="363"/>
      <c r="K114" s="798"/>
      <c r="L114" s="856"/>
    </row>
    <row r="115" spans="1:50" ht="21" customHeight="1">
      <c r="A115" s="763"/>
      <c r="B115" s="851"/>
      <c r="C115" s="800"/>
      <c r="D115" s="105" t="s">
        <v>494</v>
      </c>
      <c r="E115" s="318">
        <v>2</v>
      </c>
      <c r="F115" s="318"/>
      <c r="G115" s="318">
        <v>2</v>
      </c>
      <c r="H115" s="318"/>
      <c r="I115" s="318"/>
      <c r="J115" s="363"/>
      <c r="K115" s="798"/>
      <c r="L115" s="856"/>
    </row>
    <row r="116" spans="1:50" s="317" customFormat="1" ht="21" customHeight="1">
      <c r="A116" s="763"/>
      <c r="B116" s="851"/>
      <c r="C116" s="800"/>
      <c r="D116" s="105" t="s">
        <v>842</v>
      </c>
      <c r="E116" s="318"/>
      <c r="F116" s="318"/>
      <c r="G116" s="318"/>
      <c r="H116" s="318"/>
      <c r="I116" s="318"/>
      <c r="J116" s="363"/>
      <c r="K116" s="798"/>
      <c r="L116" s="856"/>
      <c r="M116" s="459"/>
      <c r="N116" s="459"/>
      <c r="O116" s="459"/>
      <c r="P116" s="459"/>
      <c r="Q116" s="459"/>
      <c r="R116" s="459"/>
      <c r="S116" s="459"/>
      <c r="T116" s="459"/>
      <c r="U116" s="459"/>
      <c r="V116" s="459"/>
      <c r="W116" s="459"/>
      <c r="X116" s="459"/>
      <c r="Y116" s="459"/>
      <c r="Z116" s="459"/>
      <c r="AA116" s="459"/>
      <c r="AB116" s="459"/>
      <c r="AC116" s="459"/>
      <c r="AD116" s="459"/>
      <c r="AE116" s="459"/>
      <c r="AF116" s="459"/>
      <c r="AG116" s="459"/>
      <c r="AH116" s="459"/>
      <c r="AI116" s="459"/>
      <c r="AJ116" s="459"/>
      <c r="AK116" s="459"/>
      <c r="AL116" s="459"/>
      <c r="AM116" s="459"/>
      <c r="AN116" s="459"/>
      <c r="AO116" s="459"/>
      <c r="AP116" s="459"/>
      <c r="AQ116" s="459"/>
      <c r="AR116" s="459"/>
      <c r="AS116" s="459"/>
      <c r="AT116" s="459"/>
      <c r="AU116" s="459"/>
      <c r="AV116" s="459"/>
      <c r="AW116" s="459"/>
      <c r="AX116" s="459"/>
    </row>
    <row r="117" spans="1:50" ht="21" customHeight="1">
      <c r="A117" s="763"/>
      <c r="B117" s="851"/>
      <c r="C117" s="800"/>
      <c r="D117" s="105" t="s">
        <v>617</v>
      </c>
      <c r="E117" s="318">
        <v>4</v>
      </c>
      <c r="F117" s="318">
        <v>1</v>
      </c>
      <c r="G117" s="318"/>
      <c r="H117" s="318"/>
      <c r="I117" s="318"/>
      <c r="J117" s="363"/>
      <c r="K117" s="798"/>
      <c r="L117" s="856"/>
    </row>
    <row r="118" spans="1:50" ht="21" customHeight="1">
      <c r="A118" s="763"/>
      <c r="B118" s="851"/>
      <c r="C118" s="800"/>
      <c r="D118" s="105" t="s">
        <v>615</v>
      </c>
      <c r="E118" s="318"/>
      <c r="F118" s="318">
        <v>2</v>
      </c>
      <c r="G118" s="318"/>
      <c r="H118" s="318"/>
      <c r="I118" s="318"/>
      <c r="J118" s="363"/>
      <c r="K118" s="798"/>
      <c r="L118" s="856"/>
    </row>
    <row r="119" spans="1:50" ht="21" customHeight="1">
      <c r="A119" s="763"/>
      <c r="B119" s="851"/>
      <c r="C119" s="800"/>
      <c r="D119" s="105" t="s">
        <v>616</v>
      </c>
      <c r="E119" s="318"/>
      <c r="F119" s="318">
        <v>2</v>
      </c>
      <c r="G119" s="318">
        <v>5</v>
      </c>
      <c r="H119" s="318"/>
      <c r="I119" s="318"/>
      <c r="J119" s="363"/>
      <c r="K119" s="798"/>
      <c r="L119" s="856"/>
    </row>
    <row r="120" spans="1:50" ht="21" customHeight="1">
      <c r="A120" s="763"/>
      <c r="B120" s="851"/>
      <c r="C120" s="246" t="s">
        <v>922</v>
      </c>
      <c r="D120" s="220"/>
      <c r="E120" s="318"/>
      <c r="F120" s="318"/>
      <c r="G120" s="318"/>
      <c r="H120" s="318"/>
      <c r="I120" s="318"/>
      <c r="J120" s="363"/>
      <c r="K120" s="288">
        <f>SUM(E120:J120)</f>
        <v>0</v>
      </c>
      <c r="L120" s="857"/>
    </row>
    <row r="121" spans="1:50" ht="21" customHeight="1">
      <c r="A121" s="763"/>
      <c r="B121" s="853" t="s">
        <v>2</v>
      </c>
      <c r="C121" s="801" t="s">
        <v>116</v>
      </c>
      <c r="D121" s="173" t="s">
        <v>495</v>
      </c>
      <c r="E121" s="319"/>
      <c r="F121" s="319"/>
      <c r="G121" s="319"/>
      <c r="H121" s="362"/>
      <c r="I121" s="319"/>
      <c r="J121" s="362"/>
      <c r="K121" s="799">
        <f>SUM(E121:J128)</f>
        <v>1</v>
      </c>
      <c r="L121" s="844">
        <f>SUM(K121:K137)</f>
        <v>1</v>
      </c>
    </row>
    <row r="122" spans="1:50" s="317" customFormat="1" ht="21" customHeight="1">
      <c r="A122" s="763"/>
      <c r="B122" s="853"/>
      <c r="C122" s="801"/>
      <c r="D122" s="173" t="s">
        <v>880</v>
      </c>
      <c r="E122" s="319"/>
      <c r="F122" s="319"/>
      <c r="G122" s="319"/>
      <c r="H122" s="362"/>
      <c r="I122" s="319"/>
      <c r="J122" s="362"/>
      <c r="K122" s="799"/>
      <c r="L122" s="845"/>
      <c r="M122" s="459"/>
      <c r="N122" s="459"/>
      <c r="O122" s="459"/>
      <c r="P122" s="459"/>
      <c r="Q122" s="459"/>
      <c r="R122" s="459"/>
      <c r="S122" s="459"/>
      <c r="T122" s="459"/>
      <c r="U122" s="459"/>
      <c r="V122" s="459"/>
      <c r="W122" s="459"/>
      <c r="X122" s="459"/>
      <c r="Y122" s="459"/>
      <c r="Z122" s="459"/>
      <c r="AA122" s="459"/>
      <c r="AB122" s="459"/>
      <c r="AC122" s="459"/>
      <c r="AD122" s="459"/>
      <c r="AE122" s="459"/>
      <c r="AF122" s="459"/>
      <c r="AG122" s="459"/>
      <c r="AH122" s="459"/>
      <c r="AI122" s="459"/>
      <c r="AJ122" s="459"/>
      <c r="AK122" s="459"/>
      <c r="AL122" s="459"/>
      <c r="AM122" s="459"/>
      <c r="AN122" s="459"/>
      <c r="AO122" s="459"/>
      <c r="AP122" s="459"/>
      <c r="AQ122" s="459"/>
      <c r="AR122" s="459"/>
      <c r="AS122" s="459"/>
      <c r="AT122" s="459"/>
      <c r="AU122" s="459"/>
      <c r="AV122" s="459"/>
      <c r="AW122" s="459"/>
      <c r="AX122" s="459"/>
    </row>
    <row r="123" spans="1:50" ht="21" customHeight="1">
      <c r="A123" s="763"/>
      <c r="B123" s="853"/>
      <c r="C123" s="801"/>
      <c r="D123" s="173" t="s">
        <v>496</v>
      </c>
      <c r="E123" s="319"/>
      <c r="F123" s="319"/>
      <c r="G123" s="319"/>
      <c r="H123" s="319"/>
      <c r="I123" s="319"/>
      <c r="J123" s="362"/>
      <c r="K123" s="799"/>
      <c r="L123" s="845"/>
    </row>
    <row r="124" spans="1:50" ht="21" customHeight="1">
      <c r="A124" s="763"/>
      <c r="B124" s="853"/>
      <c r="C124" s="801"/>
      <c r="D124" s="173" t="s">
        <v>497</v>
      </c>
      <c r="E124" s="319"/>
      <c r="F124" s="319"/>
      <c r="G124" s="319"/>
      <c r="H124" s="319"/>
      <c r="I124" s="319"/>
      <c r="J124" s="362"/>
      <c r="K124" s="799"/>
      <c r="L124" s="845"/>
    </row>
    <row r="125" spans="1:50" ht="21" customHeight="1">
      <c r="A125" s="763"/>
      <c r="B125" s="853"/>
      <c r="C125" s="801"/>
      <c r="D125" s="173" t="s">
        <v>974</v>
      </c>
      <c r="E125" s="319"/>
      <c r="F125" s="319"/>
      <c r="G125" s="319"/>
      <c r="H125" s="319"/>
      <c r="I125" s="319"/>
      <c r="J125" s="362"/>
      <c r="K125" s="799"/>
      <c r="L125" s="845"/>
    </row>
    <row r="126" spans="1:50" ht="21" customHeight="1">
      <c r="A126" s="763"/>
      <c r="B126" s="853"/>
      <c r="C126" s="801"/>
      <c r="D126" s="173" t="s">
        <v>498</v>
      </c>
      <c r="E126" s="319"/>
      <c r="F126" s="319"/>
      <c r="G126" s="319"/>
      <c r="H126" s="319"/>
      <c r="I126" s="319"/>
      <c r="J126" s="362"/>
      <c r="K126" s="799"/>
      <c r="L126" s="845"/>
    </row>
    <row r="127" spans="1:50" ht="21" customHeight="1">
      <c r="A127" s="763"/>
      <c r="B127" s="853"/>
      <c r="C127" s="801"/>
      <c r="D127" s="173" t="s">
        <v>499</v>
      </c>
      <c r="E127" s="319"/>
      <c r="F127" s="319"/>
      <c r="G127" s="319"/>
      <c r="H127" s="319"/>
      <c r="I127" s="319"/>
      <c r="J127" s="362"/>
      <c r="K127" s="799"/>
      <c r="L127" s="845"/>
    </row>
    <row r="128" spans="1:50" ht="21" customHeight="1">
      <c r="A128" s="763"/>
      <c r="B128" s="853"/>
      <c r="C128" s="801"/>
      <c r="D128" s="173" t="s">
        <v>500</v>
      </c>
      <c r="E128" s="319"/>
      <c r="F128" s="319">
        <v>1</v>
      </c>
      <c r="G128" s="319"/>
      <c r="H128" s="319"/>
      <c r="I128" s="319"/>
      <c r="J128" s="362"/>
      <c r="K128" s="799"/>
      <c r="L128" s="845"/>
    </row>
    <row r="129" spans="1:50" ht="21" customHeight="1">
      <c r="A129" s="763"/>
      <c r="B129" s="853"/>
      <c r="C129" s="801" t="s">
        <v>27</v>
      </c>
      <c r="D129" s="173" t="s">
        <v>501</v>
      </c>
      <c r="E129" s="319"/>
      <c r="F129" s="319"/>
      <c r="G129" s="319"/>
      <c r="H129" s="399"/>
      <c r="I129" s="319"/>
      <c r="J129" s="362"/>
      <c r="K129" s="799">
        <f>SUM(E129:J137)</f>
        <v>0</v>
      </c>
      <c r="L129" s="845"/>
    </row>
    <row r="130" spans="1:50" ht="21" customHeight="1">
      <c r="A130" s="763"/>
      <c r="B130" s="853"/>
      <c r="C130" s="801"/>
      <c r="D130" s="173" t="s">
        <v>502</v>
      </c>
      <c r="E130" s="319"/>
      <c r="F130" s="319"/>
      <c r="G130" s="319"/>
      <c r="H130" s="319"/>
      <c r="I130" s="319"/>
      <c r="J130" s="362"/>
      <c r="K130" s="799"/>
      <c r="L130" s="845"/>
    </row>
    <row r="131" spans="1:50" ht="21" customHeight="1">
      <c r="A131" s="763"/>
      <c r="B131" s="853"/>
      <c r="C131" s="801"/>
      <c r="D131" s="173" t="s">
        <v>503</v>
      </c>
      <c r="E131" s="319"/>
      <c r="F131" s="319"/>
      <c r="G131" s="319"/>
      <c r="H131" s="319"/>
      <c r="I131" s="319"/>
      <c r="J131" s="362"/>
      <c r="K131" s="799"/>
      <c r="L131" s="845"/>
    </row>
    <row r="132" spans="1:50" ht="21" customHeight="1">
      <c r="A132" s="763"/>
      <c r="B132" s="853"/>
      <c r="C132" s="801"/>
      <c r="D132" s="173" t="s">
        <v>934</v>
      </c>
      <c r="E132" s="319"/>
      <c r="F132" s="319"/>
      <c r="G132" s="319"/>
      <c r="H132" s="319"/>
      <c r="I132" s="319"/>
      <c r="J132" s="362"/>
      <c r="K132" s="799"/>
      <c r="L132" s="845"/>
    </row>
    <row r="133" spans="1:50" s="317" customFormat="1" ht="21" customHeight="1">
      <c r="A133" s="763"/>
      <c r="B133" s="853"/>
      <c r="C133" s="801"/>
      <c r="D133" s="173" t="s">
        <v>881</v>
      </c>
      <c r="E133" s="319"/>
      <c r="F133" s="319"/>
      <c r="G133" s="319"/>
      <c r="H133" s="319"/>
      <c r="I133" s="319"/>
      <c r="J133" s="362"/>
      <c r="K133" s="799"/>
      <c r="L133" s="845"/>
      <c r="M133" s="459"/>
      <c r="N133" s="459"/>
      <c r="O133" s="459"/>
      <c r="P133" s="459"/>
      <c r="Q133" s="459"/>
      <c r="R133" s="459"/>
      <c r="S133" s="459"/>
      <c r="T133" s="459"/>
      <c r="U133" s="459"/>
      <c r="V133" s="459"/>
      <c r="W133" s="459"/>
      <c r="X133" s="459"/>
      <c r="Y133" s="459"/>
      <c r="Z133" s="459"/>
      <c r="AA133" s="459"/>
      <c r="AB133" s="459"/>
      <c r="AC133" s="459"/>
      <c r="AD133" s="459"/>
      <c r="AE133" s="459"/>
      <c r="AF133" s="459"/>
      <c r="AG133" s="459"/>
      <c r="AH133" s="459"/>
      <c r="AI133" s="459"/>
      <c r="AJ133" s="459"/>
      <c r="AK133" s="459"/>
      <c r="AL133" s="459"/>
      <c r="AM133" s="459"/>
      <c r="AN133" s="459"/>
      <c r="AO133" s="459"/>
      <c r="AP133" s="459"/>
      <c r="AQ133" s="459"/>
      <c r="AR133" s="459"/>
      <c r="AS133" s="459"/>
      <c r="AT133" s="459"/>
      <c r="AU133" s="459"/>
      <c r="AV133" s="459"/>
      <c r="AW133" s="459"/>
      <c r="AX133" s="459"/>
    </row>
    <row r="134" spans="1:50" ht="21" customHeight="1">
      <c r="A134" s="763"/>
      <c r="B134" s="853"/>
      <c r="C134" s="801"/>
      <c r="D134" s="173" t="s">
        <v>499</v>
      </c>
      <c r="E134" s="319"/>
      <c r="F134" s="319"/>
      <c r="G134" s="319"/>
      <c r="H134" s="319"/>
      <c r="I134" s="319"/>
      <c r="J134" s="362"/>
      <c r="K134" s="799"/>
      <c r="L134" s="845"/>
    </row>
    <row r="135" spans="1:50" ht="21" customHeight="1">
      <c r="A135" s="763"/>
      <c r="B135" s="853"/>
      <c r="C135" s="801"/>
      <c r="D135" s="173" t="s">
        <v>504</v>
      </c>
      <c r="E135" s="319"/>
      <c r="F135" s="319"/>
      <c r="G135" s="319"/>
      <c r="H135" s="319"/>
      <c r="I135" s="319"/>
      <c r="J135" s="362"/>
      <c r="K135" s="799"/>
      <c r="L135" s="845"/>
    </row>
    <row r="136" spans="1:50" ht="21" customHeight="1">
      <c r="A136" s="763"/>
      <c r="B136" s="853"/>
      <c r="C136" s="801"/>
      <c r="D136" s="173" t="s">
        <v>505</v>
      </c>
      <c r="E136" s="319"/>
      <c r="F136" s="319"/>
      <c r="G136" s="319"/>
      <c r="H136" s="319"/>
      <c r="I136" s="319"/>
      <c r="J136" s="362"/>
      <c r="K136" s="799"/>
      <c r="L136" s="845"/>
    </row>
    <row r="137" spans="1:50" ht="21" customHeight="1">
      <c r="A137" s="763"/>
      <c r="B137" s="853"/>
      <c r="C137" s="801"/>
      <c r="D137" s="173" t="s">
        <v>500</v>
      </c>
      <c r="E137" s="319"/>
      <c r="F137" s="319"/>
      <c r="G137" s="319"/>
      <c r="H137" s="319"/>
      <c r="I137" s="319"/>
      <c r="J137" s="362"/>
      <c r="K137" s="799"/>
      <c r="L137" s="846"/>
    </row>
    <row r="138" spans="1:50" ht="21" customHeight="1">
      <c r="A138" s="763"/>
      <c r="B138" s="849" t="s">
        <v>152</v>
      </c>
      <c r="C138" s="800" t="s">
        <v>37</v>
      </c>
      <c r="D138" s="105" t="s">
        <v>506</v>
      </c>
      <c r="E138" s="331"/>
      <c r="F138" s="318"/>
      <c r="G138" s="318">
        <v>2</v>
      </c>
      <c r="H138" s="363"/>
      <c r="I138" s="318"/>
      <c r="J138" s="363"/>
      <c r="K138" s="798">
        <f>SUM(E138:J143)</f>
        <v>3</v>
      </c>
      <c r="L138" s="841">
        <f>SUM(K138:K143)</f>
        <v>3</v>
      </c>
    </row>
    <row r="139" spans="1:50" s="317" customFormat="1" ht="21" customHeight="1">
      <c r="A139" s="763"/>
      <c r="B139" s="849"/>
      <c r="C139" s="800"/>
      <c r="D139" s="105" t="s">
        <v>1157</v>
      </c>
      <c r="E139" s="331"/>
      <c r="F139" s="318"/>
      <c r="G139" s="318">
        <v>1</v>
      </c>
      <c r="H139" s="363"/>
      <c r="I139" s="318"/>
      <c r="J139" s="363"/>
      <c r="K139" s="798"/>
      <c r="L139" s="842"/>
      <c r="M139" s="459"/>
      <c r="N139" s="459"/>
      <c r="O139" s="459"/>
      <c r="P139" s="459"/>
      <c r="Q139" s="459"/>
      <c r="R139" s="459"/>
      <c r="S139" s="459"/>
      <c r="T139" s="459"/>
      <c r="U139" s="459"/>
      <c r="V139" s="459"/>
      <c r="W139" s="459"/>
      <c r="X139" s="459"/>
      <c r="Y139" s="459"/>
      <c r="Z139" s="459"/>
      <c r="AA139" s="459"/>
      <c r="AB139" s="459"/>
      <c r="AC139" s="459"/>
      <c r="AD139" s="459"/>
      <c r="AE139" s="459"/>
      <c r="AF139" s="459"/>
      <c r="AG139" s="459"/>
      <c r="AH139" s="459"/>
      <c r="AI139" s="459"/>
      <c r="AJ139" s="459"/>
      <c r="AK139" s="459"/>
      <c r="AL139" s="459"/>
      <c r="AM139" s="459"/>
      <c r="AN139" s="459"/>
      <c r="AO139" s="459"/>
      <c r="AP139" s="459"/>
      <c r="AQ139" s="459"/>
      <c r="AR139" s="459"/>
      <c r="AS139" s="459"/>
      <c r="AT139" s="459"/>
      <c r="AU139" s="459"/>
      <c r="AV139" s="459"/>
      <c r="AW139" s="459"/>
      <c r="AX139" s="459"/>
    </row>
    <row r="140" spans="1:50" ht="21" customHeight="1">
      <c r="A140" s="763"/>
      <c r="B140" s="849"/>
      <c r="C140" s="800"/>
      <c r="D140" s="105" t="s">
        <v>507</v>
      </c>
      <c r="E140" s="331"/>
      <c r="F140" s="318"/>
      <c r="G140" s="318"/>
      <c r="H140" s="318"/>
      <c r="I140" s="318"/>
      <c r="J140" s="363"/>
      <c r="K140" s="798"/>
      <c r="L140" s="842"/>
    </row>
    <row r="141" spans="1:50" ht="21" customHeight="1">
      <c r="A141" s="763"/>
      <c r="B141" s="849"/>
      <c r="C141" s="800"/>
      <c r="D141" s="105" t="s">
        <v>508</v>
      </c>
      <c r="E141" s="331"/>
      <c r="F141" s="318"/>
      <c r="G141" s="318"/>
      <c r="H141" s="318"/>
      <c r="I141" s="318"/>
      <c r="J141" s="363"/>
      <c r="K141" s="798"/>
      <c r="L141" s="842"/>
    </row>
    <row r="142" spans="1:50" ht="21" customHeight="1">
      <c r="A142" s="763"/>
      <c r="B142" s="849"/>
      <c r="C142" s="800"/>
      <c r="D142" s="105" t="s">
        <v>509</v>
      </c>
      <c r="E142" s="331"/>
      <c r="F142" s="318"/>
      <c r="G142" s="318"/>
      <c r="H142" s="318"/>
      <c r="I142" s="318"/>
      <c r="J142" s="363"/>
      <c r="K142" s="798"/>
      <c r="L142" s="842"/>
    </row>
    <row r="143" spans="1:50" ht="21" customHeight="1">
      <c r="A143" s="763"/>
      <c r="B143" s="849"/>
      <c r="C143" s="800"/>
      <c r="D143" s="105" t="s">
        <v>510</v>
      </c>
      <c r="E143" s="331"/>
      <c r="F143" s="318"/>
      <c r="G143" s="318"/>
      <c r="H143" s="318"/>
      <c r="I143" s="318"/>
      <c r="J143" s="363"/>
      <c r="K143" s="798"/>
      <c r="L143" s="843"/>
    </row>
    <row r="144" spans="1:50" ht="21" customHeight="1">
      <c r="A144" s="763"/>
      <c r="B144" s="816" t="s">
        <v>156</v>
      </c>
      <c r="C144" s="801" t="s">
        <v>122</v>
      </c>
      <c r="D144" s="173" t="s">
        <v>506</v>
      </c>
      <c r="E144" s="319">
        <v>1</v>
      </c>
      <c r="F144" s="319"/>
      <c r="G144" s="319"/>
      <c r="H144" s="362">
        <v>3</v>
      </c>
      <c r="I144" s="319"/>
      <c r="J144" s="362"/>
      <c r="K144" s="799">
        <f>SUM(E144:J158)</f>
        <v>20</v>
      </c>
      <c r="L144" s="844">
        <f>SUM(K144:K175)</f>
        <v>25</v>
      </c>
    </row>
    <row r="145" spans="1:50" s="317" customFormat="1" ht="21" customHeight="1">
      <c r="A145" s="763"/>
      <c r="B145" s="816"/>
      <c r="C145" s="801"/>
      <c r="D145" s="173" t="s">
        <v>511</v>
      </c>
      <c r="E145" s="319">
        <v>1</v>
      </c>
      <c r="F145" s="319"/>
      <c r="G145" s="319"/>
      <c r="H145" s="362"/>
      <c r="I145" s="319"/>
      <c r="J145" s="362"/>
      <c r="K145" s="799"/>
      <c r="L145" s="845"/>
      <c r="M145" s="459"/>
      <c r="N145" s="459"/>
      <c r="O145" s="459"/>
      <c r="P145" s="459"/>
      <c r="Q145" s="459"/>
      <c r="R145" s="459"/>
      <c r="S145" s="459"/>
      <c r="T145" s="459"/>
      <c r="U145" s="459"/>
      <c r="V145" s="459"/>
      <c r="W145" s="459"/>
      <c r="X145" s="459"/>
      <c r="Y145" s="459"/>
      <c r="Z145" s="459"/>
      <c r="AA145" s="459"/>
      <c r="AB145" s="459"/>
      <c r="AC145" s="459"/>
      <c r="AD145" s="459"/>
      <c r="AE145" s="459"/>
      <c r="AF145" s="459"/>
      <c r="AG145" s="459"/>
      <c r="AH145" s="459"/>
      <c r="AI145" s="459"/>
      <c r="AJ145" s="459"/>
      <c r="AK145" s="459"/>
      <c r="AL145" s="459"/>
      <c r="AM145" s="459"/>
      <c r="AN145" s="459"/>
      <c r="AO145" s="459"/>
      <c r="AP145" s="459"/>
      <c r="AQ145" s="459"/>
      <c r="AR145" s="459"/>
      <c r="AS145" s="459"/>
      <c r="AT145" s="459"/>
      <c r="AU145" s="459"/>
      <c r="AV145" s="459"/>
      <c r="AW145" s="459"/>
      <c r="AX145" s="459"/>
    </row>
    <row r="146" spans="1:50" ht="21" customHeight="1">
      <c r="A146" s="763"/>
      <c r="B146" s="816"/>
      <c r="C146" s="801"/>
      <c r="D146" s="173" t="s">
        <v>512</v>
      </c>
      <c r="E146" s="319"/>
      <c r="F146" s="319"/>
      <c r="G146" s="319"/>
      <c r="H146" s="319"/>
      <c r="I146" s="319"/>
      <c r="J146" s="362"/>
      <c r="K146" s="799"/>
      <c r="L146" s="845"/>
    </row>
    <row r="147" spans="1:50" s="317" customFormat="1" ht="21" customHeight="1">
      <c r="A147" s="763"/>
      <c r="B147" s="816"/>
      <c r="C147" s="801"/>
      <c r="D147" s="173" t="s">
        <v>1147</v>
      </c>
      <c r="E147" s="319">
        <v>3</v>
      </c>
      <c r="F147" s="319"/>
      <c r="G147" s="319">
        <v>2</v>
      </c>
      <c r="H147" s="319"/>
      <c r="I147" s="319">
        <v>1</v>
      </c>
      <c r="J147" s="362"/>
      <c r="K147" s="799"/>
      <c r="L147" s="845"/>
      <c r="M147" s="459"/>
      <c r="N147" s="459"/>
      <c r="O147" s="459"/>
      <c r="P147" s="459"/>
      <c r="Q147" s="459"/>
      <c r="R147" s="459"/>
      <c r="S147" s="459"/>
      <c r="T147" s="459"/>
      <c r="U147" s="459"/>
      <c r="V147" s="459"/>
      <c r="W147" s="459"/>
      <c r="X147" s="459"/>
      <c r="Y147" s="459"/>
      <c r="Z147" s="459"/>
      <c r="AA147" s="459"/>
      <c r="AB147" s="459"/>
      <c r="AC147" s="459"/>
      <c r="AD147" s="459"/>
      <c r="AE147" s="459"/>
      <c r="AF147" s="459"/>
      <c r="AG147" s="459"/>
      <c r="AH147" s="459"/>
      <c r="AI147" s="459"/>
      <c r="AJ147" s="459"/>
      <c r="AK147" s="459"/>
      <c r="AL147" s="459"/>
      <c r="AM147" s="459"/>
      <c r="AN147" s="459"/>
      <c r="AO147" s="459"/>
      <c r="AP147" s="459"/>
      <c r="AQ147" s="459"/>
      <c r="AR147" s="459"/>
      <c r="AS147" s="459"/>
      <c r="AT147" s="459"/>
      <c r="AU147" s="459"/>
      <c r="AV147" s="459"/>
      <c r="AW147" s="459"/>
      <c r="AX147" s="459"/>
    </row>
    <row r="148" spans="1:50" s="317" customFormat="1" ht="21" customHeight="1">
      <c r="A148" s="763"/>
      <c r="B148" s="816"/>
      <c r="C148" s="801"/>
      <c r="D148" s="173" t="s">
        <v>1012</v>
      </c>
      <c r="E148" s="319"/>
      <c r="F148" s="319">
        <v>3</v>
      </c>
      <c r="G148" s="319"/>
      <c r="H148" s="319"/>
      <c r="I148" s="319"/>
      <c r="J148" s="362"/>
      <c r="K148" s="799"/>
      <c r="L148" s="845"/>
      <c r="M148" s="459"/>
      <c r="N148" s="459"/>
      <c r="O148" s="459"/>
      <c r="P148" s="459"/>
      <c r="Q148" s="459"/>
      <c r="R148" s="459"/>
      <c r="S148" s="459"/>
      <c r="T148" s="459"/>
      <c r="U148" s="459"/>
      <c r="V148" s="459"/>
      <c r="W148" s="459"/>
      <c r="X148" s="459"/>
      <c r="Y148" s="459"/>
      <c r="Z148" s="459"/>
      <c r="AA148" s="459"/>
      <c r="AB148" s="459"/>
      <c r="AC148" s="459"/>
      <c r="AD148" s="459"/>
      <c r="AE148" s="459"/>
      <c r="AF148" s="459"/>
      <c r="AG148" s="459"/>
      <c r="AH148" s="459"/>
      <c r="AI148" s="459"/>
      <c r="AJ148" s="459"/>
      <c r="AK148" s="459"/>
      <c r="AL148" s="459"/>
      <c r="AM148" s="459"/>
      <c r="AN148" s="459"/>
      <c r="AO148" s="459"/>
      <c r="AP148" s="459"/>
      <c r="AQ148" s="459"/>
      <c r="AR148" s="459"/>
      <c r="AS148" s="459"/>
      <c r="AT148" s="459"/>
      <c r="AU148" s="459"/>
      <c r="AV148" s="459"/>
      <c r="AW148" s="459"/>
      <c r="AX148" s="459"/>
    </row>
    <row r="149" spans="1:50" s="317" customFormat="1" ht="21" customHeight="1">
      <c r="A149" s="763"/>
      <c r="B149" s="816"/>
      <c r="C149" s="801"/>
      <c r="D149" s="173" t="s">
        <v>497</v>
      </c>
      <c r="E149" s="319"/>
      <c r="F149" s="319">
        <v>1</v>
      </c>
      <c r="G149" s="319"/>
      <c r="H149" s="319"/>
      <c r="I149" s="319"/>
      <c r="J149" s="362"/>
      <c r="K149" s="799"/>
      <c r="L149" s="845"/>
      <c r="M149" s="459"/>
      <c r="N149" s="459"/>
      <c r="O149" s="459"/>
      <c r="P149" s="459"/>
      <c r="Q149" s="459"/>
      <c r="R149" s="459"/>
      <c r="S149" s="459"/>
      <c r="T149" s="459"/>
      <c r="U149" s="459"/>
      <c r="V149" s="459"/>
      <c r="W149" s="459"/>
      <c r="X149" s="459"/>
      <c r="Y149" s="459"/>
      <c r="Z149" s="459"/>
      <c r="AA149" s="459"/>
      <c r="AB149" s="459"/>
      <c r="AC149" s="459"/>
      <c r="AD149" s="459"/>
      <c r="AE149" s="459"/>
      <c r="AF149" s="459"/>
      <c r="AG149" s="459"/>
      <c r="AH149" s="459"/>
      <c r="AI149" s="459"/>
      <c r="AJ149" s="459"/>
      <c r="AK149" s="459"/>
      <c r="AL149" s="459"/>
      <c r="AM149" s="459"/>
      <c r="AN149" s="459"/>
      <c r="AO149" s="459"/>
      <c r="AP149" s="459"/>
      <c r="AQ149" s="459"/>
      <c r="AR149" s="459"/>
      <c r="AS149" s="459"/>
      <c r="AT149" s="459"/>
      <c r="AU149" s="459"/>
      <c r="AV149" s="459"/>
      <c r="AW149" s="459"/>
      <c r="AX149" s="459"/>
    </row>
    <row r="150" spans="1:50" s="317" customFormat="1" ht="21" customHeight="1">
      <c r="A150" s="763"/>
      <c r="B150" s="816"/>
      <c r="C150" s="801"/>
      <c r="D150" s="173" t="s">
        <v>1148</v>
      </c>
      <c r="E150" s="319">
        <v>1</v>
      </c>
      <c r="F150" s="319"/>
      <c r="G150" s="319"/>
      <c r="H150" s="319"/>
      <c r="I150" s="319">
        <v>1</v>
      </c>
      <c r="J150" s="362"/>
      <c r="K150" s="799"/>
      <c r="L150" s="845"/>
      <c r="M150" s="459"/>
      <c r="N150" s="459"/>
      <c r="O150" s="459"/>
      <c r="P150" s="459"/>
      <c r="Q150" s="459"/>
      <c r="R150" s="459"/>
      <c r="S150" s="459"/>
      <c r="T150" s="459"/>
      <c r="U150" s="459"/>
      <c r="V150" s="459"/>
      <c r="W150" s="459"/>
      <c r="X150" s="459"/>
      <c r="Y150" s="459"/>
      <c r="Z150" s="459"/>
      <c r="AA150" s="459"/>
      <c r="AB150" s="459"/>
      <c r="AC150" s="459"/>
      <c r="AD150" s="459"/>
      <c r="AE150" s="459"/>
      <c r="AF150" s="459"/>
      <c r="AG150" s="459"/>
      <c r="AH150" s="459"/>
      <c r="AI150" s="459"/>
      <c r="AJ150" s="459"/>
      <c r="AK150" s="459"/>
      <c r="AL150" s="459"/>
      <c r="AM150" s="459"/>
      <c r="AN150" s="459"/>
      <c r="AO150" s="459"/>
      <c r="AP150" s="459"/>
      <c r="AQ150" s="459"/>
      <c r="AR150" s="459"/>
      <c r="AS150" s="459"/>
      <c r="AT150" s="459"/>
      <c r="AU150" s="459"/>
      <c r="AV150" s="459"/>
      <c r="AW150" s="459"/>
      <c r="AX150" s="459"/>
    </row>
    <row r="151" spans="1:50" s="317" customFormat="1" ht="21" customHeight="1">
      <c r="A151" s="763"/>
      <c r="B151" s="816"/>
      <c r="C151" s="801"/>
      <c r="D151" s="173" t="s">
        <v>1013</v>
      </c>
      <c r="E151" s="319"/>
      <c r="F151" s="319"/>
      <c r="G151" s="319"/>
      <c r="H151" s="319"/>
      <c r="I151" s="319"/>
      <c r="J151" s="362"/>
      <c r="K151" s="799"/>
      <c r="L151" s="845"/>
      <c r="M151" s="459"/>
      <c r="N151" s="459"/>
      <c r="O151" s="459"/>
      <c r="P151" s="459"/>
      <c r="Q151" s="459"/>
      <c r="R151" s="459"/>
      <c r="S151" s="459"/>
      <c r="T151" s="459"/>
      <c r="U151" s="459"/>
      <c r="V151" s="459"/>
      <c r="W151" s="459"/>
      <c r="X151" s="459"/>
      <c r="Y151" s="459"/>
      <c r="Z151" s="459"/>
      <c r="AA151" s="459"/>
      <c r="AB151" s="459"/>
      <c r="AC151" s="459"/>
      <c r="AD151" s="459"/>
      <c r="AE151" s="459"/>
      <c r="AF151" s="459"/>
      <c r="AG151" s="459"/>
      <c r="AH151" s="459"/>
      <c r="AI151" s="459"/>
      <c r="AJ151" s="459"/>
      <c r="AK151" s="459"/>
      <c r="AL151" s="459"/>
      <c r="AM151" s="459"/>
      <c r="AN151" s="459"/>
      <c r="AO151" s="459"/>
      <c r="AP151" s="459"/>
      <c r="AQ151" s="459"/>
      <c r="AR151" s="459"/>
      <c r="AS151" s="459"/>
      <c r="AT151" s="459"/>
      <c r="AU151" s="459"/>
      <c r="AV151" s="459"/>
      <c r="AW151" s="459"/>
      <c r="AX151" s="459"/>
    </row>
    <row r="152" spans="1:50" ht="21" customHeight="1">
      <c r="A152" s="763"/>
      <c r="B152" s="816"/>
      <c r="C152" s="801"/>
      <c r="D152" s="173" t="s">
        <v>513</v>
      </c>
      <c r="E152" s="319"/>
      <c r="F152" s="319"/>
      <c r="G152" s="319"/>
      <c r="H152" s="319"/>
      <c r="I152" s="319"/>
      <c r="J152" s="362"/>
      <c r="K152" s="799"/>
      <c r="L152" s="845"/>
    </row>
    <row r="153" spans="1:50" s="317" customFormat="1" ht="21" customHeight="1">
      <c r="A153" s="763"/>
      <c r="B153" s="816"/>
      <c r="C153" s="801"/>
      <c r="D153" s="173" t="s">
        <v>1042</v>
      </c>
      <c r="E153" s="319"/>
      <c r="F153" s="319">
        <v>1</v>
      </c>
      <c r="G153" s="319">
        <v>1</v>
      </c>
      <c r="H153" s="319"/>
      <c r="I153" s="319">
        <v>1</v>
      </c>
      <c r="J153" s="362"/>
      <c r="K153" s="799"/>
      <c r="L153" s="845"/>
      <c r="M153" s="459"/>
      <c r="N153" s="459"/>
      <c r="O153" s="459"/>
      <c r="P153" s="459"/>
      <c r="Q153" s="459"/>
      <c r="R153" s="459"/>
      <c r="S153" s="459"/>
      <c r="T153" s="459"/>
      <c r="U153" s="459"/>
      <c r="V153" s="459"/>
      <c r="W153" s="459"/>
      <c r="X153" s="459"/>
      <c r="Y153" s="459"/>
      <c r="Z153" s="459"/>
      <c r="AA153" s="459"/>
      <c r="AB153" s="459"/>
      <c r="AC153" s="459"/>
      <c r="AD153" s="459"/>
      <c r="AE153" s="459"/>
      <c r="AF153" s="459"/>
      <c r="AG153" s="459"/>
      <c r="AH153" s="459"/>
      <c r="AI153" s="459"/>
      <c r="AJ153" s="459"/>
      <c r="AK153" s="459"/>
      <c r="AL153" s="459"/>
      <c r="AM153" s="459"/>
      <c r="AN153" s="459"/>
      <c r="AO153" s="459"/>
      <c r="AP153" s="459"/>
      <c r="AQ153" s="459"/>
      <c r="AR153" s="459"/>
      <c r="AS153" s="459"/>
      <c r="AT153" s="459"/>
      <c r="AU153" s="459"/>
      <c r="AV153" s="459"/>
      <c r="AW153" s="459"/>
      <c r="AX153" s="459"/>
    </row>
    <row r="154" spans="1:50" ht="21" customHeight="1">
      <c r="A154" s="763"/>
      <c r="B154" s="816"/>
      <c r="C154" s="801"/>
      <c r="D154" s="173" t="s">
        <v>514</v>
      </c>
      <c r="E154" s="319"/>
      <c r="F154" s="319"/>
      <c r="G154" s="319"/>
      <c r="H154" s="319"/>
      <c r="I154" s="319"/>
      <c r="J154" s="362"/>
      <c r="K154" s="799"/>
      <c r="L154" s="845"/>
    </row>
    <row r="155" spans="1:50" ht="21" customHeight="1">
      <c r="A155" s="763"/>
      <c r="B155" s="816"/>
      <c r="C155" s="801"/>
      <c r="D155" s="173" t="s">
        <v>515</v>
      </c>
      <c r="E155" s="319"/>
      <c r="F155" s="319"/>
      <c r="G155" s="319"/>
      <c r="H155" s="319"/>
      <c r="I155" s="319"/>
      <c r="J155" s="362"/>
      <c r="K155" s="799"/>
      <c r="L155" s="845"/>
    </row>
    <row r="156" spans="1:50" ht="21" customHeight="1">
      <c r="A156" s="763"/>
      <c r="B156" s="816"/>
      <c r="C156" s="801"/>
      <c r="D156" s="173" t="s">
        <v>516</v>
      </c>
      <c r="E156" s="319"/>
      <c r="F156" s="319"/>
      <c r="G156" s="319"/>
      <c r="H156" s="319"/>
      <c r="I156" s="319"/>
      <c r="J156" s="362"/>
      <c r="K156" s="799"/>
      <c r="L156" s="845"/>
    </row>
    <row r="157" spans="1:50" ht="21" customHeight="1">
      <c r="A157" s="763"/>
      <c r="B157" s="816"/>
      <c r="C157" s="801"/>
      <c r="D157" s="173" t="s">
        <v>517</v>
      </c>
      <c r="E157" s="319"/>
      <c r="F157" s="319"/>
      <c r="G157" s="319"/>
      <c r="H157" s="319"/>
      <c r="I157" s="319"/>
      <c r="J157" s="362"/>
      <c r="K157" s="799"/>
      <c r="L157" s="845"/>
    </row>
    <row r="158" spans="1:50" ht="21" customHeight="1">
      <c r="A158" s="763"/>
      <c r="B158" s="816"/>
      <c r="C158" s="801"/>
      <c r="D158" s="173" t="s">
        <v>518</v>
      </c>
      <c r="E158" s="319"/>
      <c r="F158" s="319"/>
      <c r="G158" s="319"/>
      <c r="H158" s="319"/>
      <c r="I158" s="319"/>
      <c r="J158" s="362"/>
      <c r="K158" s="799"/>
      <c r="L158" s="845"/>
    </row>
    <row r="159" spans="1:50" ht="21" customHeight="1">
      <c r="A159" s="763"/>
      <c r="B159" s="816"/>
      <c r="C159" s="801" t="s">
        <v>65</v>
      </c>
      <c r="D159" s="173" t="s">
        <v>519</v>
      </c>
      <c r="E159" s="319"/>
      <c r="F159" s="319"/>
      <c r="G159" s="319"/>
      <c r="H159" s="362"/>
      <c r="I159" s="319"/>
      <c r="J159" s="362"/>
      <c r="K159" s="799">
        <f>SUM(E159:J165)</f>
        <v>0</v>
      </c>
      <c r="L159" s="845"/>
    </row>
    <row r="160" spans="1:50" ht="21" customHeight="1">
      <c r="A160" s="763"/>
      <c r="B160" s="816"/>
      <c r="C160" s="801"/>
      <c r="D160" s="173" t="s">
        <v>499</v>
      </c>
      <c r="E160" s="319"/>
      <c r="F160" s="319"/>
      <c r="G160" s="319"/>
      <c r="H160" s="319"/>
      <c r="I160" s="319"/>
      <c r="J160" s="362"/>
      <c r="K160" s="799"/>
      <c r="L160" s="845"/>
    </row>
    <row r="161" spans="1:50" ht="21" customHeight="1">
      <c r="A161" s="763"/>
      <c r="B161" s="816"/>
      <c r="C161" s="801"/>
      <c r="D161" s="173" t="s">
        <v>520</v>
      </c>
      <c r="E161" s="319"/>
      <c r="F161" s="319"/>
      <c r="G161" s="319"/>
      <c r="H161" s="319"/>
      <c r="I161" s="319"/>
      <c r="J161" s="362"/>
      <c r="K161" s="799"/>
      <c r="L161" s="845"/>
    </row>
    <row r="162" spans="1:50" ht="21" customHeight="1">
      <c r="A162" s="763"/>
      <c r="B162" s="816"/>
      <c r="C162" s="801"/>
      <c r="D162" s="173" t="s">
        <v>521</v>
      </c>
      <c r="E162" s="319"/>
      <c r="F162" s="319"/>
      <c r="G162" s="319"/>
      <c r="H162" s="319"/>
      <c r="I162" s="319"/>
      <c r="J162" s="362"/>
      <c r="K162" s="799"/>
      <c r="L162" s="845"/>
    </row>
    <row r="163" spans="1:50" ht="21" customHeight="1">
      <c r="A163" s="763"/>
      <c r="B163" s="816"/>
      <c r="C163" s="801"/>
      <c r="D163" s="173" t="s">
        <v>522</v>
      </c>
      <c r="E163" s="319"/>
      <c r="F163" s="319"/>
      <c r="G163" s="319"/>
      <c r="H163" s="319"/>
      <c r="I163" s="319"/>
      <c r="J163" s="362"/>
      <c r="K163" s="799"/>
      <c r="L163" s="845"/>
    </row>
    <row r="164" spans="1:50" ht="21" customHeight="1">
      <c r="A164" s="763"/>
      <c r="B164" s="816"/>
      <c r="C164" s="801"/>
      <c r="D164" s="173" t="s">
        <v>523</v>
      </c>
      <c r="E164" s="319"/>
      <c r="F164" s="319"/>
      <c r="G164" s="319"/>
      <c r="H164" s="319"/>
      <c r="I164" s="319"/>
      <c r="J164" s="362"/>
      <c r="K164" s="799"/>
      <c r="L164" s="845"/>
    </row>
    <row r="165" spans="1:50" ht="21" customHeight="1">
      <c r="A165" s="763"/>
      <c r="B165" s="816"/>
      <c r="C165" s="801"/>
      <c r="D165" s="173" t="s">
        <v>524</v>
      </c>
      <c r="E165" s="319"/>
      <c r="F165" s="319"/>
      <c r="G165" s="319"/>
      <c r="H165" s="319"/>
      <c r="I165" s="319"/>
      <c r="J165" s="362"/>
      <c r="K165" s="799"/>
      <c r="L165" s="845"/>
    </row>
    <row r="166" spans="1:50" s="317" customFormat="1" ht="21" customHeight="1">
      <c r="A166" s="763"/>
      <c r="B166" s="816"/>
      <c r="C166" s="801" t="s">
        <v>172</v>
      </c>
      <c r="D166" s="173" t="s">
        <v>1043</v>
      </c>
      <c r="E166" s="319"/>
      <c r="F166" s="319"/>
      <c r="G166" s="319"/>
      <c r="H166" s="319"/>
      <c r="I166" s="319"/>
      <c r="J166" s="362"/>
      <c r="K166" s="631"/>
      <c r="L166" s="845"/>
      <c r="M166" s="459"/>
      <c r="N166" s="459"/>
      <c r="O166" s="459"/>
      <c r="P166" s="459"/>
      <c r="Q166" s="459"/>
      <c r="R166" s="459"/>
      <c r="S166" s="459"/>
      <c r="T166" s="459"/>
      <c r="U166" s="459"/>
      <c r="V166" s="459"/>
      <c r="W166" s="459"/>
      <c r="X166" s="459"/>
      <c r="Y166" s="459"/>
      <c r="Z166" s="459"/>
      <c r="AA166" s="459"/>
      <c r="AB166" s="459"/>
      <c r="AC166" s="459"/>
      <c r="AD166" s="459"/>
      <c r="AE166" s="459"/>
      <c r="AF166" s="459"/>
      <c r="AG166" s="459"/>
      <c r="AH166" s="459"/>
      <c r="AI166" s="459"/>
      <c r="AJ166" s="459"/>
      <c r="AK166" s="459"/>
      <c r="AL166" s="459"/>
      <c r="AM166" s="459"/>
      <c r="AN166" s="459"/>
      <c r="AO166" s="459"/>
      <c r="AP166" s="459"/>
      <c r="AQ166" s="459"/>
      <c r="AR166" s="459"/>
      <c r="AS166" s="459"/>
      <c r="AT166" s="459"/>
      <c r="AU166" s="459"/>
      <c r="AV166" s="459"/>
      <c r="AW166" s="459"/>
      <c r="AX166" s="459"/>
    </row>
    <row r="167" spans="1:50" ht="21" customHeight="1">
      <c r="A167" s="763"/>
      <c r="B167" s="816"/>
      <c r="C167" s="801"/>
      <c r="D167" s="173" t="s">
        <v>912</v>
      </c>
      <c r="E167" s="319"/>
      <c r="F167" s="319"/>
      <c r="G167" s="319"/>
      <c r="H167" s="362"/>
      <c r="I167" s="319"/>
      <c r="J167" s="362"/>
      <c r="K167" s="799">
        <f>SUM(E167:J172)</f>
        <v>2</v>
      </c>
      <c r="L167" s="845"/>
    </row>
    <row r="168" spans="1:50" ht="21" customHeight="1">
      <c r="A168" s="763"/>
      <c r="B168" s="816"/>
      <c r="C168" s="801"/>
      <c r="D168" s="173" t="s">
        <v>913</v>
      </c>
      <c r="E168" s="319"/>
      <c r="F168" s="319"/>
      <c r="G168" s="319"/>
      <c r="H168" s="319"/>
      <c r="I168" s="319"/>
      <c r="J168" s="362"/>
      <c r="K168" s="799"/>
      <c r="L168" s="845"/>
    </row>
    <row r="169" spans="1:50" ht="21" customHeight="1">
      <c r="A169" s="763"/>
      <c r="B169" s="816"/>
      <c r="C169" s="801"/>
      <c r="D169" s="173" t="s">
        <v>525</v>
      </c>
      <c r="E169" s="319"/>
      <c r="F169" s="319"/>
      <c r="G169" s="319"/>
      <c r="H169" s="319"/>
      <c r="I169" s="319"/>
      <c r="J169" s="362"/>
      <c r="K169" s="799"/>
      <c r="L169" s="845"/>
    </row>
    <row r="170" spans="1:50" ht="21" customHeight="1">
      <c r="A170" s="763"/>
      <c r="B170" s="816"/>
      <c r="C170" s="801"/>
      <c r="D170" s="173" t="s">
        <v>526</v>
      </c>
      <c r="E170" s="319"/>
      <c r="F170" s="319"/>
      <c r="G170" s="319">
        <v>2</v>
      </c>
      <c r="H170" s="319"/>
      <c r="I170" s="319"/>
      <c r="J170" s="362"/>
      <c r="K170" s="799"/>
      <c r="L170" s="845"/>
    </row>
    <row r="171" spans="1:50" ht="21" customHeight="1">
      <c r="A171" s="763"/>
      <c r="B171" s="816"/>
      <c r="C171" s="801"/>
      <c r="D171" s="173" t="s">
        <v>1143</v>
      </c>
      <c r="E171" s="319"/>
      <c r="F171" s="319"/>
      <c r="G171" s="319"/>
      <c r="H171" s="319"/>
      <c r="I171" s="319"/>
      <c r="J171" s="362"/>
      <c r="K171" s="799"/>
      <c r="L171" s="845"/>
    </row>
    <row r="172" spans="1:50" ht="21" customHeight="1">
      <c r="A172" s="763"/>
      <c r="B172" s="816"/>
      <c r="C172" s="801"/>
      <c r="D172" s="173" t="s">
        <v>527</v>
      </c>
      <c r="E172" s="319"/>
      <c r="F172" s="319"/>
      <c r="G172" s="319"/>
      <c r="H172" s="319"/>
      <c r="I172" s="319"/>
      <c r="J172" s="362"/>
      <c r="K172" s="799"/>
      <c r="L172" s="845"/>
    </row>
    <row r="173" spans="1:50" ht="21" customHeight="1">
      <c r="A173" s="763"/>
      <c r="B173" s="816"/>
      <c r="C173" s="247" t="s">
        <v>270</v>
      </c>
      <c r="D173" s="173"/>
      <c r="E173" s="319"/>
      <c r="F173" s="319"/>
      <c r="G173" s="319"/>
      <c r="H173" s="319"/>
      <c r="I173" s="319"/>
      <c r="J173" s="362"/>
      <c r="K173" s="209">
        <f>SUM(E173:J173)</f>
        <v>0</v>
      </c>
      <c r="L173" s="845"/>
    </row>
    <row r="174" spans="1:50" ht="21" customHeight="1">
      <c r="A174" s="763"/>
      <c r="B174" s="816"/>
      <c r="C174" s="801" t="s">
        <v>271</v>
      </c>
      <c r="D174" s="173" t="s">
        <v>258</v>
      </c>
      <c r="E174" s="319"/>
      <c r="F174" s="319"/>
      <c r="G174" s="319"/>
      <c r="H174" s="319"/>
      <c r="I174" s="319"/>
      <c r="J174" s="362"/>
      <c r="K174" s="799">
        <f>SUM(E174:J175)</f>
        <v>3</v>
      </c>
      <c r="L174" s="845"/>
    </row>
    <row r="175" spans="1:50" ht="21" customHeight="1">
      <c r="A175" s="763"/>
      <c r="B175" s="816"/>
      <c r="C175" s="801"/>
      <c r="D175" s="173" t="s">
        <v>1093</v>
      </c>
      <c r="E175" s="319">
        <v>2</v>
      </c>
      <c r="F175" s="319"/>
      <c r="G175" s="319">
        <v>1</v>
      </c>
      <c r="H175" s="319"/>
      <c r="I175" s="319"/>
      <c r="J175" s="362"/>
      <c r="K175" s="799"/>
      <c r="L175" s="846"/>
    </row>
    <row r="176" spans="1:50" ht="21" customHeight="1">
      <c r="A176" s="763"/>
      <c r="B176" s="849" t="s">
        <v>150</v>
      </c>
      <c r="C176" s="800" t="s">
        <v>111</v>
      </c>
      <c r="D176" s="398" t="s">
        <v>866</v>
      </c>
      <c r="E176" s="318"/>
      <c r="F176" s="318"/>
      <c r="G176" s="318"/>
      <c r="H176" s="363"/>
      <c r="I176" s="318"/>
      <c r="J176" s="363"/>
      <c r="K176" s="798">
        <f>SUM(E176:J181)</f>
        <v>0</v>
      </c>
      <c r="L176" s="841">
        <f>SUM(K176:K194)</f>
        <v>0</v>
      </c>
    </row>
    <row r="177" spans="1:50" s="317" customFormat="1" ht="21" customHeight="1">
      <c r="A177" s="763"/>
      <c r="B177" s="849"/>
      <c r="C177" s="800"/>
      <c r="D177" s="398" t="s">
        <v>1161</v>
      </c>
      <c r="E177" s="318"/>
      <c r="F177" s="318"/>
      <c r="G177" s="318"/>
      <c r="H177" s="363"/>
      <c r="I177" s="318"/>
      <c r="J177" s="363"/>
      <c r="K177" s="798"/>
      <c r="L177" s="842"/>
      <c r="M177" s="459"/>
      <c r="N177" s="459"/>
      <c r="O177" s="459"/>
      <c r="P177" s="459"/>
      <c r="Q177" s="459"/>
      <c r="R177" s="459"/>
      <c r="S177" s="459"/>
      <c r="T177" s="459"/>
      <c r="U177" s="459"/>
      <c r="V177" s="459"/>
      <c r="W177" s="459"/>
      <c r="X177" s="459"/>
      <c r="Y177" s="459"/>
      <c r="Z177" s="459"/>
      <c r="AA177" s="459"/>
      <c r="AB177" s="459"/>
      <c r="AC177" s="459"/>
      <c r="AD177" s="459"/>
      <c r="AE177" s="459"/>
      <c r="AF177" s="459"/>
      <c r="AG177" s="459"/>
      <c r="AH177" s="459"/>
      <c r="AI177" s="459"/>
      <c r="AJ177" s="459"/>
      <c r="AK177" s="459"/>
      <c r="AL177" s="459"/>
      <c r="AM177" s="459"/>
      <c r="AN177" s="459"/>
      <c r="AO177" s="459"/>
      <c r="AP177" s="459"/>
      <c r="AQ177" s="459"/>
      <c r="AR177" s="459"/>
      <c r="AS177" s="459"/>
      <c r="AT177" s="459"/>
      <c r="AU177" s="459"/>
      <c r="AV177" s="459"/>
      <c r="AW177" s="459"/>
      <c r="AX177" s="459"/>
    </row>
    <row r="178" spans="1:50" s="317" customFormat="1" ht="21" customHeight="1">
      <c r="A178" s="763"/>
      <c r="B178" s="849"/>
      <c r="C178" s="800"/>
      <c r="D178" s="398" t="s">
        <v>947</v>
      </c>
      <c r="E178" s="318"/>
      <c r="F178" s="318"/>
      <c r="G178" s="318"/>
      <c r="H178" s="363"/>
      <c r="I178" s="318"/>
      <c r="J178" s="363"/>
      <c r="K178" s="798"/>
      <c r="L178" s="842"/>
      <c r="M178" s="459"/>
      <c r="N178" s="459"/>
      <c r="O178" s="459"/>
      <c r="P178" s="459"/>
      <c r="Q178" s="459"/>
      <c r="R178" s="459"/>
      <c r="S178" s="459"/>
      <c r="T178" s="459"/>
      <c r="U178" s="459"/>
      <c r="V178" s="459"/>
      <c r="W178" s="459"/>
      <c r="X178" s="459"/>
      <c r="Y178" s="459"/>
      <c r="Z178" s="459"/>
      <c r="AA178" s="459"/>
      <c r="AB178" s="459"/>
      <c r="AC178" s="459"/>
      <c r="AD178" s="459"/>
      <c r="AE178" s="459"/>
      <c r="AF178" s="459"/>
      <c r="AG178" s="459"/>
      <c r="AH178" s="459"/>
      <c r="AI178" s="459"/>
      <c r="AJ178" s="459"/>
      <c r="AK178" s="459"/>
      <c r="AL178" s="459"/>
      <c r="AM178" s="459"/>
      <c r="AN178" s="459"/>
      <c r="AO178" s="459"/>
      <c r="AP178" s="459"/>
      <c r="AQ178" s="459"/>
      <c r="AR178" s="459"/>
      <c r="AS178" s="459"/>
      <c r="AT178" s="459"/>
      <c r="AU178" s="459"/>
      <c r="AV178" s="459"/>
      <c r="AW178" s="459"/>
      <c r="AX178" s="459"/>
    </row>
    <row r="179" spans="1:50" s="317" customFormat="1" ht="21" customHeight="1">
      <c r="A179" s="763"/>
      <c r="B179" s="849"/>
      <c r="C179" s="800"/>
      <c r="D179" s="105" t="s">
        <v>528</v>
      </c>
      <c r="E179" s="318"/>
      <c r="F179" s="318"/>
      <c r="G179" s="318"/>
      <c r="H179" s="363"/>
      <c r="I179" s="318"/>
      <c r="J179" s="363"/>
      <c r="K179" s="798"/>
      <c r="L179" s="842"/>
      <c r="M179" s="459"/>
      <c r="N179" s="459"/>
      <c r="O179" s="459"/>
      <c r="P179" s="459"/>
      <c r="Q179" s="459"/>
      <c r="R179" s="459"/>
      <c r="S179" s="459"/>
      <c r="T179" s="459"/>
      <c r="U179" s="459"/>
      <c r="V179" s="459"/>
      <c r="W179" s="459"/>
      <c r="X179" s="459"/>
      <c r="Y179" s="459"/>
      <c r="Z179" s="459"/>
      <c r="AA179" s="459"/>
      <c r="AB179" s="459"/>
      <c r="AC179" s="459"/>
      <c r="AD179" s="459"/>
      <c r="AE179" s="459"/>
      <c r="AF179" s="459"/>
      <c r="AG179" s="459"/>
      <c r="AH179" s="459"/>
      <c r="AI179" s="459"/>
      <c r="AJ179" s="459"/>
      <c r="AK179" s="459"/>
      <c r="AL179" s="459"/>
      <c r="AM179" s="459"/>
      <c r="AN179" s="459"/>
      <c r="AO179" s="459"/>
      <c r="AP179" s="459"/>
      <c r="AQ179" s="459"/>
      <c r="AR179" s="459"/>
      <c r="AS179" s="459"/>
      <c r="AT179" s="459"/>
      <c r="AU179" s="459"/>
      <c r="AV179" s="459"/>
      <c r="AW179" s="459"/>
      <c r="AX179" s="459"/>
    </row>
    <row r="180" spans="1:50" ht="21" customHeight="1">
      <c r="A180" s="763"/>
      <c r="B180" s="849"/>
      <c r="C180" s="800"/>
      <c r="D180" s="105" t="s">
        <v>529</v>
      </c>
      <c r="E180" s="318"/>
      <c r="F180" s="318"/>
      <c r="G180" s="318"/>
      <c r="H180" s="318"/>
      <c r="I180" s="318"/>
      <c r="J180" s="363"/>
      <c r="K180" s="798"/>
      <c r="L180" s="842"/>
    </row>
    <row r="181" spans="1:50" ht="21" customHeight="1">
      <c r="A181" s="763"/>
      <c r="B181" s="849"/>
      <c r="C181" s="800"/>
      <c r="D181" s="105" t="s">
        <v>530</v>
      </c>
      <c r="E181" s="318"/>
      <c r="F181" s="318"/>
      <c r="G181" s="318"/>
      <c r="H181" s="318"/>
      <c r="I181" s="318"/>
      <c r="J181" s="363"/>
      <c r="K181" s="798"/>
      <c r="L181" s="842"/>
    </row>
    <row r="182" spans="1:50" s="317" customFormat="1" ht="21" customHeight="1">
      <c r="A182" s="763"/>
      <c r="B182" s="849"/>
      <c r="C182" s="800" t="s">
        <v>90</v>
      </c>
      <c r="D182" s="105" t="s">
        <v>825</v>
      </c>
      <c r="E182" s="318"/>
      <c r="F182" s="318"/>
      <c r="G182" s="318"/>
      <c r="H182" s="363"/>
      <c r="I182" s="318"/>
      <c r="J182" s="363"/>
      <c r="K182" s="371"/>
      <c r="L182" s="842"/>
      <c r="M182" s="459"/>
      <c r="N182" s="459"/>
      <c r="O182" s="459"/>
      <c r="P182" s="459"/>
      <c r="Q182" s="459"/>
      <c r="R182" s="459"/>
      <c r="S182" s="459"/>
      <c r="T182" s="459"/>
      <c r="U182" s="459"/>
      <c r="V182" s="459"/>
      <c r="W182" s="459"/>
      <c r="X182" s="459"/>
      <c r="Y182" s="459"/>
      <c r="Z182" s="459"/>
      <c r="AA182" s="459"/>
      <c r="AB182" s="459"/>
      <c r="AC182" s="459"/>
      <c r="AD182" s="459"/>
      <c r="AE182" s="459"/>
      <c r="AF182" s="459"/>
      <c r="AG182" s="459"/>
      <c r="AH182" s="459"/>
      <c r="AI182" s="459"/>
      <c r="AJ182" s="459"/>
      <c r="AK182" s="459"/>
      <c r="AL182" s="459"/>
      <c r="AM182" s="459"/>
      <c r="AN182" s="459"/>
      <c r="AO182" s="459"/>
      <c r="AP182" s="459"/>
      <c r="AQ182" s="459"/>
      <c r="AR182" s="459"/>
      <c r="AS182" s="459"/>
      <c r="AT182" s="459"/>
      <c r="AU182" s="459"/>
      <c r="AV182" s="459"/>
      <c r="AW182" s="459"/>
      <c r="AX182" s="459"/>
    </row>
    <row r="183" spans="1:50" s="317" customFormat="1" ht="21" customHeight="1">
      <c r="A183" s="763"/>
      <c r="B183" s="849"/>
      <c r="C183" s="800"/>
      <c r="D183" s="105" t="s">
        <v>935</v>
      </c>
      <c r="E183" s="318"/>
      <c r="F183" s="318"/>
      <c r="G183" s="318"/>
      <c r="H183" s="363"/>
      <c r="I183" s="318"/>
      <c r="J183" s="363"/>
      <c r="K183" s="508"/>
      <c r="L183" s="842"/>
      <c r="M183" s="459"/>
      <c r="N183" s="459"/>
      <c r="O183" s="459"/>
      <c r="P183" s="459"/>
      <c r="Q183" s="459"/>
      <c r="R183" s="459"/>
      <c r="S183" s="459"/>
      <c r="T183" s="459"/>
      <c r="U183" s="459"/>
      <c r="V183" s="459"/>
      <c r="W183" s="459"/>
      <c r="X183" s="459"/>
      <c r="Y183" s="459"/>
      <c r="Z183" s="459"/>
      <c r="AA183" s="459"/>
      <c r="AB183" s="459"/>
      <c r="AC183" s="459"/>
      <c r="AD183" s="459"/>
      <c r="AE183" s="459"/>
      <c r="AF183" s="459"/>
      <c r="AG183" s="459"/>
      <c r="AH183" s="459"/>
      <c r="AI183" s="459"/>
      <c r="AJ183" s="459"/>
      <c r="AK183" s="459"/>
      <c r="AL183" s="459"/>
      <c r="AM183" s="459"/>
      <c r="AN183" s="459"/>
      <c r="AO183" s="459"/>
      <c r="AP183" s="459"/>
      <c r="AQ183" s="459"/>
      <c r="AR183" s="459"/>
      <c r="AS183" s="459"/>
      <c r="AT183" s="459"/>
      <c r="AU183" s="459"/>
      <c r="AV183" s="459"/>
      <c r="AW183" s="459"/>
      <c r="AX183" s="459"/>
    </row>
    <row r="184" spans="1:50" ht="21" customHeight="1">
      <c r="A184" s="763"/>
      <c r="B184" s="849"/>
      <c r="C184" s="800"/>
      <c r="D184" s="105" t="s">
        <v>531</v>
      </c>
      <c r="E184" s="318"/>
      <c r="F184" s="318"/>
      <c r="G184" s="318"/>
      <c r="H184" s="318"/>
      <c r="I184" s="318"/>
      <c r="J184" s="363"/>
      <c r="K184" s="798">
        <f>SUM(E182:J194)</f>
        <v>0</v>
      </c>
      <c r="L184" s="842"/>
    </row>
    <row r="185" spans="1:50" ht="21" customHeight="1">
      <c r="A185" s="763"/>
      <c r="B185" s="849"/>
      <c r="C185" s="800"/>
      <c r="D185" s="105" t="s">
        <v>532</v>
      </c>
      <c r="E185" s="318"/>
      <c r="F185" s="318"/>
      <c r="G185" s="318"/>
      <c r="H185" s="318"/>
      <c r="I185" s="318"/>
      <c r="J185" s="363"/>
      <c r="K185" s="798"/>
      <c r="L185" s="842"/>
    </row>
    <row r="186" spans="1:50" ht="21" customHeight="1">
      <c r="A186" s="763"/>
      <c r="B186" s="849"/>
      <c r="C186" s="800"/>
      <c r="D186" s="105" t="s">
        <v>533</v>
      </c>
      <c r="E186" s="318"/>
      <c r="F186" s="318"/>
      <c r="G186" s="318"/>
      <c r="H186" s="318"/>
      <c r="I186" s="318"/>
      <c r="J186" s="363"/>
      <c r="K186" s="798"/>
      <c r="L186" s="842"/>
    </row>
    <row r="187" spans="1:50" ht="21" customHeight="1">
      <c r="A187" s="763"/>
      <c r="B187" s="849"/>
      <c r="C187" s="800"/>
      <c r="D187" s="105" t="s">
        <v>534</v>
      </c>
      <c r="E187" s="318"/>
      <c r="F187" s="318"/>
      <c r="G187" s="318"/>
      <c r="H187" s="318"/>
      <c r="I187" s="318"/>
      <c r="J187" s="363"/>
      <c r="K187" s="798"/>
      <c r="L187" s="842"/>
    </row>
    <row r="188" spans="1:50" ht="21" customHeight="1">
      <c r="A188" s="763"/>
      <c r="B188" s="849"/>
      <c r="C188" s="800"/>
      <c r="D188" s="105" t="s">
        <v>535</v>
      </c>
      <c r="E188" s="318"/>
      <c r="F188" s="318"/>
      <c r="G188" s="318"/>
      <c r="H188" s="318"/>
      <c r="I188" s="318"/>
      <c r="J188" s="363"/>
      <c r="K188" s="798"/>
      <c r="L188" s="842"/>
    </row>
    <row r="189" spans="1:50" ht="21" customHeight="1">
      <c r="A189" s="763"/>
      <c r="B189" s="849"/>
      <c r="C189" s="800"/>
      <c r="D189" s="105" t="s">
        <v>536</v>
      </c>
      <c r="E189" s="318"/>
      <c r="F189" s="318"/>
      <c r="G189" s="318"/>
      <c r="H189" s="318"/>
      <c r="I189" s="318"/>
      <c r="J189" s="363"/>
      <c r="K189" s="798"/>
      <c r="L189" s="842"/>
    </row>
    <row r="190" spans="1:50" ht="21" customHeight="1">
      <c r="A190" s="763"/>
      <c r="B190" s="849"/>
      <c r="C190" s="800"/>
      <c r="D190" s="105" t="s">
        <v>537</v>
      </c>
      <c r="E190" s="318"/>
      <c r="F190" s="318"/>
      <c r="G190" s="318"/>
      <c r="H190" s="318"/>
      <c r="I190" s="318"/>
      <c r="J190" s="363"/>
      <c r="K190" s="798"/>
      <c r="L190" s="842"/>
    </row>
    <row r="191" spans="1:50" ht="21" customHeight="1">
      <c r="A191" s="763"/>
      <c r="B191" s="849"/>
      <c r="C191" s="800"/>
      <c r="D191" s="105" t="s">
        <v>539</v>
      </c>
      <c r="E191" s="318"/>
      <c r="F191" s="318"/>
      <c r="G191" s="318"/>
      <c r="H191" s="318"/>
      <c r="I191" s="318"/>
      <c r="J191" s="363"/>
      <c r="K191" s="798"/>
      <c r="L191" s="842"/>
    </row>
    <row r="192" spans="1:50" ht="21" customHeight="1">
      <c r="A192" s="763"/>
      <c r="B192" s="849"/>
      <c r="C192" s="800"/>
      <c r="D192" s="105" t="s">
        <v>538</v>
      </c>
      <c r="E192" s="318"/>
      <c r="F192" s="318"/>
      <c r="G192" s="318"/>
      <c r="H192" s="318"/>
      <c r="I192" s="318"/>
      <c r="J192" s="363"/>
      <c r="K192" s="798"/>
      <c r="L192" s="842"/>
    </row>
    <row r="193" spans="1:12" ht="21" customHeight="1">
      <c r="A193" s="763"/>
      <c r="B193" s="849"/>
      <c r="C193" s="800"/>
      <c r="D193" s="105" t="s">
        <v>540</v>
      </c>
      <c r="E193" s="318"/>
      <c r="F193" s="318"/>
      <c r="G193" s="318"/>
      <c r="H193" s="318"/>
      <c r="I193" s="318"/>
      <c r="J193" s="363"/>
      <c r="K193" s="798"/>
      <c r="L193" s="842"/>
    </row>
    <row r="194" spans="1:12" ht="21" customHeight="1">
      <c r="A194" s="763"/>
      <c r="B194" s="850"/>
      <c r="C194" s="852"/>
      <c r="D194" s="221" t="s">
        <v>541</v>
      </c>
      <c r="E194" s="298"/>
      <c r="F194" s="296"/>
      <c r="G194" s="296"/>
      <c r="H194" s="296"/>
      <c r="I194" s="298"/>
      <c r="J194" s="364"/>
      <c r="K194" s="847"/>
      <c r="L194" s="843"/>
    </row>
    <row r="195" spans="1:12">
      <c r="A195" s="805" t="s">
        <v>178</v>
      </c>
      <c r="B195" s="806"/>
      <c r="C195" s="806"/>
      <c r="D195" s="150"/>
      <c r="E195" s="70">
        <f>SUM(E2:E194)</f>
        <v>74</v>
      </c>
      <c r="F195" s="70">
        <f t="shared" ref="F195:I195" si="0">SUM(F4:F194)</f>
        <v>78</v>
      </c>
      <c r="G195" s="70">
        <f t="shared" si="0"/>
        <v>42</v>
      </c>
      <c r="H195" s="70">
        <f>SUM(H2:H194)</f>
        <v>26</v>
      </c>
      <c r="I195" s="70">
        <f t="shared" si="0"/>
        <v>16</v>
      </c>
      <c r="J195" s="70">
        <f>SUM(J2:J194)</f>
        <v>0</v>
      </c>
      <c r="K195" s="70">
        <f>SUM(K2:K194)</f>
        <v>236</v>
      </c>
      <c r="L195" s="66">
        <f>SUM(L2:L194)</f>
        <v>236</v>
      </c>
    </row>
    <row r="199" spans="1:12" s="459" customFormat="1">
      <c r="C199" s="478"/>
      <c r="E199" s="477"/>
    </row>
    <row r="200" spans="1:12" s="459" customFormat="1">
      <c r="C200" s="478"/>
      <c r="E200" s="477"/>
    </row>
    <row r="201" spans="1:12" s="459" customFormat="1">
      <c r="C201" s="478"/>
      <c r="E201" s="477"/>
      <c r="G201" s="479"/>
    </row>
    <row r="202" spans="1:12" s="459" customFormat="1">
      <c r="C202" s="478"/>
      <c r="E202" s="477"/>
    </row>
    <row r="203" spans="1:12" s="459" customFormat="1">
      <c r="C203" s="478"/>
      <c r="E203" s="477"/>
    </row>
    <row r="204" spans="1:12" s="459" customFormat="1">
      <c r="C204" s="478"/>
      <c r="E204" s="477"/>
    </row>
    <row r="205" spans="1:12" s="459" customFormat="1">
      <c r="C205" s="478"/>
      <c r="E205" s="477"/>
    </row>
    <row r="206" spans="1:12" s="459" customFormat="1">
      <c r="C206" s="478"/>
      <c r="E206" s="477"/>
    </row>
    <row r="207" spans="1:12" s="459" customFormat="1">
      <c r="C207" s="478"/>
      <c r="E207" s="477"/>
    </row>
    <row r="208" spans="1:12" s="459" customFormat="1">
      <c r="C208" s="478"/>
      <c r="E208" s="477"/>
    </row>
    <row r="209" spans="3:5" s="459" customFormat="1">
      <c r="C209" s="478"/>
      <c r="E209" s="477"/>
    </row>
    <row r="210" spans="3:5" s="459" customFormat="1">
      <c r="C210" s="478"/>
      <c r="E210" s="477"/>
    </row>
    <row r="211" spans="3:5" s="459" customFormat="1">
      <c r="C211" s="478"/>
      <c r="E211" s="477"/>
    </row>
    <row r="212" spans="3:5" s="459" customFormat="1">
      <c r="C212" s="478"/>
      <c r="E212" s="477"/>
    </row>
    <row r="213" spans="3:5" s="459" customFormat="1">
      <c r="C213" s="478"/>
      <c r="E213" s="477"/>
    </row>
    <row r="214" spans="3:5" s="459" customFormat="1">
      <c r="C214" s="478"/>
      <c r="E214" s="477"/>
    </row>
    <row r="215" spans="3:5" s="459" customFormat="1">
      <c r="C215" s="478"/>
      <c r="E215" s="477"/>
    </row>
    <row r="216" spans="3:5" s="459" customFormat="1">
      <c r="C216" s="478"/>
      <c r="E216" s="477"/>
    </row>
    <row r="217" spans="3:5" s="459" customFormat="1">
      <c r="C217" s="478"/>
      <c r="E217" s="477"/>
    </row>
    <row r="218" spans="3:5" s="459" customFormat="1">
      <c r="C218" s="478"/>
      <c r="E218" s="477"/>
    </row>
    <row r="219" spans="3:5" s="459" customFormat="1">
      <c r="C219" s="478"/>
      <c r="E219" s="477"/>
    </row>
    <row r="220" spans="3:5" s="459" customFormat="1">
      <c r="C220" s="478"/>
      <c r="E220" s="477"/>
    </row>
    <row r="221" spans="3:5" s="459" customFormat="1">
      <c r="C221" s="478"/>
      <c r="E221" s="477"/>
    </row>
    <row r="222" spans="3:5" s="459" customFormat="1">
      <c r="C222" s="478"/>
      <c r="E222" s="477"/>
    </row>
    <row r="223" spans="3:5" s="459" customFormat="1">
      <c r="C223" s="478"/>
      <c r="E223" s="477"/>
    </row>
    <row r="224" spans="3:5" s="459" customFormat="1">
      <c r="C224" s="478"/>
      <c r="E224" s="477"/>
    </row>
    <row r="225" spans="3:5" s="459" customFormat="1">
      <c r="C225" s="478"/>
      <c r="E225" s="477"/>
    </row>
    <row r="226" spans="3:5" s="459" customFormat="1">
      <c r="C226" s="478"/>
      <c r="E226" s="477"/>
    </row>
    <row r="227" spans="3:5" s="459" customFormat="1">
      <c r="C227" s="478"/>
      <c r="E227" s="477"/>
    </row>
    <row r="228" spans="3:5" s="459" customFormat="1">
      <c r="C228" s="478"/>
      <c r="E228" s="477"/>
    </row>
    <row r="229" spans="3:5" s="459" customFormat="1">
      <c r="C229" s="478"/>
      <c r="E229" s="477"/>
    </row>
    <row r="230" spans="3:5" s="459" customFormat="1">
      <c r="C230" s="478"/>
      <c r="E230" s="477"/>
    </row>
    <row r="231" spans="3:5" s="459" customFormat="1">
      <c r="C231" s="478"/>
      <c r="E231" s="477"/>
    </row>
    <row r="232" spans="3:5" s="459" customFormat="1">
      <c r="C232" s="478"/>
      <c r="E232" s="477"/>
    </row>
    <row r="233" spans="3:5" s="459" customFormat="1">
      <c r="C233" s="478"/>
      <c r="E233" s="477"/>
    </row>
    <row r="234" spans="3:5" s="459" customFormat="1">
      <c r="C234" s="478"/>
      <c r="E234" s="477"/>
    </row>
    <row r="235" spans="3:5" s="459" customFormat="1">
      <c r="C235" s="478"/>
      <c r="E235" s="477"/>
    </row>
    <row r="236" spans="3:5" s="459" customFormat="1">
      <c r="C236" s="478"/>
      <c r="E236" s="477"/>
    </row>
    <row r="237" spans="3:5" s="459" customFormat="1">
      <c r="C237" s="478"/>
      <c r="E237" s="477"/>
    </row>
    <row r="238" spans="3:5" s="459" customFormat="1">
      <c r="C238" s="478"/>
      <c r="E238" s="477"/>
    </row>
    <row r="239" spans="3:5" s="459" customFormat="1">
      <c r="C239" s="478"/>
      <c r="E239" s="477"/>
    </row>
    <row r="240" spans="3:5" s="459" customFormat="1">
      <c r="C240" s="478"/>
      <c r="E240" s="477"/>
    </row>
    <row r="241" spans="3:5" s="459" customFormat="1">
      <c r="C241" s="478"/>
      <c r="E241" s="477"/>
    </row>
    <row r="242" spans="3:5" s="459" customFormat="1">
      <c r="C242" s="478"/>
      <c r="E242" s="477"/>
    </row>
    <row r="243" spans="3:5" s="459" customFormat="1">
      <c r="C243" s="478"/>
      <c r="E243" s="477"/>
    </row>
    <row r="244" spans="3:5" s="459" customFormat="1">
      <c r="C244" s="478"/>
      <c r="E244" s="477"/>
    </row>
    <row r="245" spans="3:5" s="459" customFormat="1">
      <c r="C245" s="478"/>
      <c r="E245" s="477"/>
    </row>
    <row r="246" spans="3:5" s="459" customFormat="1">
      <c r="C246" s="478"/>
      <c r="E246" s="477"/>
    </row>
    <row r="247" spans="3:5" s="459" customFormat="1">
      <c r="C247" s="478"/>
      <c r="E247" s="477"/>
    </row>
    <row r="248" spans="3:5" s="459" customFormat="1">
      <c r="C248" s="478"/>
      <c r="E248" s="477"/>
    </row>
    <row r="249" spans="3:5" s="459" customFormat="1">
      <c r="C249" s="478"/>
      <c r="E249" s="477"/>
    </row>
    <row r="250" spans="3:5" s="459" customFormat="1">
      <c r="C250" s="478"/>
      <c r="E250" s="477"/>
    </row>
    <row r="251" spans="3:5" s="459" customFormat="1">
      <c r="C251" s="478"/>
      <c r="E251" s="477"/>
    </row>
    <row r="252" spans="3:5" s="459" customFormat="1">
      <c r="C252" s="478"/>
      <c r="E252" s="477"/>
    </row>
    <row r="253" spans="3:5" s="459" customFormat="1">
      <c r="C253" s="478"/>
      <c r="E253" s="477"/>
    </row>
    <row r="254" spans="3:5" s="459" customFormat="1">
      <c r="C254" s="478"/>
      <c r="E254" s="477"/>
    </row>
    <row r="255" spans="3:5" s="459" customFormat="1">
      <c r="C255" s="478"/>
      <c r="E255" s="477"/>
    </row>
    <row r="256" spans="3:5" s="459" customFormat="1">
      <c r="C256" s="478"/>
      <c r="E256" s="477"/>
    </row>
    <row r="257" spans="3:5" s="459" customFormat="1">
      <c r="C257" s="478"/>
      <c r="E257" s="477"/>
    </row>
    <row r="258" spans="3:5" s="459" customFormat="1">
      <c r="C258" s="478"/>
      <c r="E258" s="477"/>
    </row>
    <row r="259" spans="3:5" s="459" customFormat="1">
      <c r="C259" s="478"/>
      <c r="E259" s="477"/>
    </row>
    <row r="260" spans="3:5" s="459" customFormat="1">
      <c r="C260" s="478"/>
      <c r="E260" s="477"/>
    </row>
    <row r="261" spans="3:5" s="459" customFormat="1">
      <c r="C261" s="478"/>
      <c r="E261" s="477"/>
    </row>
    <row r="262" spans="3:5" s="459" customFormat="1">
      <c r="C262" s="478"/>
      <c r="E262" s="477"/>
    </row>
    <row r="263" spans="3:5" s="459" customFormat="1">
      <c r="C263" s="478"/>
      <c r="E263" s="477"/>
    </row>
    <row r="264" spans="3:5" s="459" customFormat="1">
      <c r="C264" s="478"/>
      <c r="E264" s="477"/>
    </row>
    <row r="265" spans="3:5" s="459" customFormat="1">
      <c r="C265" s="478"/>
      <c r="E265" s="477"/>
    </row>
    <row r="266" spans="3:5" s="459" customFormat="1">
      <c r="C266" s="478"/>
      <c r="E266" s="477"/>
    </row>
    <row r="267" spans="3:5" s="459" customFormat="1">
      <c r="C267" s="478"/>
      <c r="E267" s="477"/>
    </row>
  </sheetData>
  <mergeCells count="54">
    <mergeCell ref="C45:C53"/>
    <mergeCell ref="K45:K53"/>
    <mergeCell ref="L45:L120"/>
    <mergeCell ref="K98:K101"/>
    <mergeCell ref="K129:K137"/>
    <mergeCell ref="K138:K143"/>
    <mergeCell ref="K102:K119"/>
    <mergeCell ref="K121:K128"/>
    <mergeCell ref="L2:L44"/>
    <mergeCell ref="K2:K5"/>
    <mergeCell ref="A195:C195"/>
    <mergeCell ref="C98:C101"/>
    <mergeCell ref="B138:B143"/>
    <mergeCell ref="C138:C143"/>
    <mergeCell ref="C176:C181"/>
    <mergeCell ref="B176:B194"/>
    <mergeCell ref="B144:B175"/>
    <mergeCell ref="B46:B120"/>
    <mergeCell ref="C102:C119"/>
    <mergeCell ref="C79:C97"/>
    <mergeCell ref="C182:C194"/>
    <mergeCell ref="B121:B137"/>
    <mergeCell ref="A2:A194"/>
    <mergeCell ref="C41:C44"/>
    <mergeCell ref="C37:C39"/>
    <mergeCell ref="C6:C19"/>
    <mergeCell ref="B2:B38"/>
    <mergeCell ref="C54:C78"/>
    <mergeCell ref="L138:L143"/>
    <mergeCell ref="C121:C128"/>
    <mergeCell ref="C129:C137"/>
    <mergeCell ref="L121:L137"/>
    <mergeCell ref="C2:C5"/>
    <mergeCell ref="K79:K97"/>
    <mergeCell ref="K54:K78"/>
    <mergeCell ref="K41:K44"/>
    <mergeCell ref="K6:K19"/>
    <mergeCell ref="C20:C27"/>
    <mergeCell ref="K20:K27"/>
    <mergeCell ref="C28:C36"/>
    <mergeCell ref="K28:K36"/>
    <mergeCell ref="K37:K39"/>
    <mergeCell ref="L176:L194"/>
    <mergeCell ref="L144:L175"/>
    <mergeCell ref="C144:C158"/>
    <mergeCell ref="C159:C165"/>
    <mergeCell ref="C174:C175"/>
    <mergeCell ref="K159:K165"/>
    <mergeCell ref="K167:K172"/>
    <mergeCell ref="K174:K175"/>
    <mergeCell ref="K176:K181"/>
    <mergeCell ref="K184:K194"/>
    <mergeCell ref="K144:K158"/>
    <mergeCell ref="C166:C172"/>
  </mergeCells>
  <pageMargins left="0.7" right="0.7" top="0.75" bottom="0.75" header="0.3" footer="0.3"/>
  <pageSetup scale="19" orientation="portrait" r:id="rId1"/>
  <ignoredErrors>
    <ignoredError sqref="F195 H19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2"/>
  <sheetViews>
    <sheetView showGridLines="0" topLeftCell="A16" zoomScale="60" zoomScaleNormal="60" zoomScaleSheetLayoutView="90" workbookViewId="0">
      <selection activeCell="E21" sqref="E21"/>
    </sheetView>
  </sheetViews>
  <sheetFormatPr baseColWidth="10" defaultRowHeight="15.75"/>
  <cols>
    <col min="1" max="1" width="21.140625" style="75" customWidth="1"/>
    <col min="2" max="2" width="26.42578125" style="75" customWidth="1"/>
    <col min="3" max="3" width="23.140625" style="252" customWidth="1"/>
    <col min="4" max="4" width="23.140625" style="75" customWidth="1"/>
    <col min="5" max="5" width="26.85546875" style="75" customWidth="1"/>
    <col min="6" max="6" width="26" style="75" bestFit="1" customWidth="1"/>
    <col min="7" max="7" width="29.140625" style="75" bestFit="1" customWidth="1"/>
    <col min="8" max="10" width="21.140625" style="470" customWidth="1"/>
    <col min="11" max="35" width="11.42578125" style="470"/>
    <col min="36" max="16384" width="11.42578125" style="75"/>
  </cols>
  <sheetData>
    <row r="1" spans="1:7" ht="33">
      <c r="A1" s="73" t="s">
        <v>147</v>
      </c>
      <c r="B1" s="145" t="s">
        <v>153</v>
      </c>
      <c r="C1" s="145" t="s">
        <v>148</v>
      </c>
      <c r="D1" s="145"/>
      <c r="E1" s="145" t="s">
        <v>250</v>
      </c>
      <c r="F1" s="145" t="s">
        <v>161</v>
      </c>
      <c r="G1" s="74" t="s">
        <v>159</v>
      </c>
    </row>
    <row r="2" spans="1:7" ht="29.25" customHeight="1">
      <c r="A2" s="872" t="s">
        <v>99</v>
      </c>
      <c r="B2" s="834" t="s">
        <v>145</v>
      </c>
      <c r="C2" s="764" t="s">
        <v>8</v>
      </c>
      <c r="D2" s="193" t="s">
        <v>362</v>
      </c>
      <c r="E2" s="306"/>
      <c r="F2" s="773">
        <f>SUM(E2:E5)</f>
        <v>0</v>
      </c>
      <c r="G2" s="858">
        <f>SUM(F2:F5)</f>
        <v>0</v>
      </c>
    </row>
    <row r="3" spans="1:7" ht="29.25" customHeight="1">
      <c r="A3" s="873"/>
      <c r="B3" s="779"/>
      <c r="C3" s="757"/>
      <c r="D3" s="192" t="s">
        <v>363</v>
      </c>
      <c r="E3" s="307"/>
      <c r="F3" s="766"/>
      <c r="G3" s="859"/>
    </row>
    <row r="4" spans="1:7" ht="29.25" customHeight="1">
      <c r="A4" s="873"/>
      <c r="B4" s="779"/>
      <c r="C4" s="757"/>
      <c r="D4" s="192" t="s">
        <v>364</v>
      </c>
      <c r="E4" s="307"/>
      <c r="F4" s="766"/>
      <c r="G4" s="859"/>
    </row>
    <row r="5" spans="1:7" ht="29.25" customHeight="1">
      <c r="A5" s="873"/>
      <c r="B5" s="779"/>
      <c r="C5" s="757"/>
      <c r="D5" s="192" t="s">
        <v>365</v>
      </c>
      <c r="E5" s="307"/>
      <c r="F5" s="766"/>
      <c r="G5" s="860"/>
    </row>
    <row r="6" spans="1:7" ht="29.25" customHeight="1">
      <c r="A6" s="873"/>
      <c r="B6" s="875" t="s">
        <v>146</v>
      </c>
      <c r="C6" s="871" t="s">
        <v>288</v>
      </c>
      <c r="D6" s="223" t="s">
        <v>359</v>
      </c>
      <c r="E6" s="711">
        <v>1</v>
      </c>
      <c r="F6" s="864">
        <f>SUM(E6:E9)</f>
        <v>3</v>
      </c>
      <c r="G6" s="861">
        <f>SUM(F6:F8)</f>
        <v>3</v>
      </c>
    </row>
    <row r="7" spans="1:7" ht="29.25" customHeight="1">
      <c r="A7" s="873"/>
      <c r="B7" s="875"/>
      <c r="C7" s="871"/>
      <c r="D7" s="223" t="s">
        <v>304</v>
      </c>
      <c r="E7" s="308">
        <v>1</v>
      </c>
      <c r="F7" s="864"/>
      <c r="G7" s="862"/>
    </row>
    <row r="8" spans="1:7" ht="29.25" customHeight="1">
      <c r="A8" s="873"/>
      <c r="B8" s="875"/>
      <c r="C8" s="871"/>
      <c r="D8" s="223" t="s">
        <v>360</v>
      </c>
      <c r="E8" s="308">
        <v>1</v>
      </c>
      <c r="F8" s="864"/>
      <c r="G8" s="862"/>
    </row>
    <row r="9" spans="1:7" ht="29.25" customHeight="1">
      <c r="A9" s="873"/>
      <c r="B9" s="875"/>
      <c r="C9" s="871"/>
      <c r="D9" s="223" t="s">
        <v>361</v>
      </c>
      <c r="E9" s="308"/>
      <c r="F9" s="864"/>
      <c r="G9" s="863"/>
    </row>
    <row r="10" spans="1:7" ht="29.25" customHeight="1">
      <c r="A10" s="873"/>
      <c r="B10" s="228" t="s">
        <v>152</v>
      </c>
      <c r="C10" s="186" t="s">
        <v>36</v>
      </c>
      <c r="D10" s="192"/>
      <c r="E10" s="307"/>
      <c r="F10" s="230">
        <f>SUM(E10:E10)</f>
        <v>0</v>
      </c>
      <c r="G10" s="249">
        <f>SUM(F10)</f>
        <v>0</v>
      </c>
    </row>
    <row r="11" spans="1:7" ht="29.25" customHeight="1">
      <c r="A11" s="873"/>
      <c r="B11" s="250"/>
      <c r="C11" s="871" t="s">
        <v>246</v>
      </c>
      <c r="D11" s="223" t="s">
        <v>354</v>
      </c>
      <c r="E11" s="308"/>
      <c r="F11" s="864">
        <f>SUM(E11:E13)</f>
        <v>0</v>
      </c>
      <c r="G11" s="861">
        <f>SUM(F11:F16)</f>
        <v>0</v>
      </c>
    </row>
    <row r="12" spans="1:7" ht="29.25" customHeight="1">
      <c r="A12" s="873"/>
      <c r="B12" s="250"/>
      <c r="C12" s="871"/>
      <c r="D12" s="223" t="s">
        <v>355</v>
      </c>
      <c r="E12" s="308"/>
      <c r="F12" s="864"/>
      <c r="G12" s="862"/>
    </row>
    <row r="13" spans="1:7" ht="29.25" customHeight="1">
      <c r="A13" s="873"/>
      <c r="B13" s="250"/>
      <c r="C13" s="871"/>
      <c r="D13" s="223" t="s">
        <v>358</v>
      </c>
      <c r="E13" s="308"/>
      <c r="F13" s="864"/>
      <c r="G13" s="862"/>
    </row>
    <row r="14" spans="1:7" ht="29.25" customHeight="1">
      <c r="A14" s="873"/>
      <c r="B14" s="869" t="s">
        <v>156</v>
      </c>
      <c r="C14" s="871" t="s">
        <v>357</v>
      </c>
      <c r="D14" s="223" t="s">
        <v>309</v>
      </c>
      <c r="E14" s="308"/>
      <c r="F14" s="864">
        <f>SUM(E14:E15)</f>
        <v>0</v>
      </c>
      <c r="G14" s="862"/>
    </row>
    <row r="15" spans="1:7" ht="29.25" customHeight="1">
      <c r="A15" s="873"/>
      <c r="B15" s="869"/>
      <c r="C15" s="871"/>
      <c r="D15" s="223" t="s">
        <v>356</v>
      </c>
      <c r="E15" s="308"/>
      <c r="F15" s="864"/>
      <c r="G15" s="862"/>
    </row>
    <row r="16" spans="1:7" ht="29.25" customHeight="1">
      <c r="A16" s="873"/>
      <c r="B16" s="869"/>
      <c r="C16" s="871" t="s">
        <v>49</v>
      </c>
      <c r="D16" s="223" t="s">
        <v>354</v>
      </c>
      <c r="E16" s="308"/>
      <c r="F16" s="864">
        <f>SUM(E16:E19)</f>
        <v>0</v>
      </c>
      <c r="G16" s="862"/>
    </row>
    <row r="17" spans="1:7" ht="29.25" customHeight="1">
      <c r="A17" s="873"/>
      <c r="B17" s="250"/>
      <c r="C17" s="871"/>
      <c r="D17" s="223" t="s">
        <v>355</v>
      </c>
      <c r="E17" s="308"/>
      <c r="F17" s="864"/>
      <c r="G17" s="862"/>
    </row>
    <row r="18" spans="1:7" ht="29.25" customHeight="1">
      <c r="A18" s="873"/>
      <c r="B18" s="436"/>
      <c r="C18" s="871"/>
      <c r="D18" s="223" t="s">
        <v>358</v>
      </c>
      <c r="E18" s="308"/>
      <c r="F18" s="864"/>
      <c r="G18" s="862"/>
    </row>
    <row r="19" spans="1:7" ht="29.25" customHeight="1">
      <c r="A19" s="873"/>
      <c r="B19" s="250"/>
      <c r="C19" s="871"/>
      <c r="D19" s="223" t="s">
        <v>356</v>
      </c>
      <c r="E19" s="308"/>
      <c r="F19" s="864"/>
      <c r="G19" s="863"/>
    </row>
    <row r="20" spans="1:7" ht="29.25" customHeight="1">
      <c r="A20" s="873"/>
      <c r="B20" s="779" t="s">
        <v>150</v>
      </c>
      <c r="C20" s="757" t="s">
        <v>81</v>
      </c>
      <c r="D20" s="227" t="s">
        <v>352</v>
      </c>
      <c r="E20" s="712">
        <v>2</v>
      </c>
      <c r="F20" s="766">
        <f>SUM(E20:E21)</f>
        <v>2</v>
      </c>
      <c r="G20" s="865">
        <f>SUM(F20)</f>
        <v>2</v>
      </c>
    </row>
    <row r="21" spans="1:7" ht="29.25" customHeight="1">
      <c r="A21" s="874"/>
      <c r="B21" s="870"/>
      <c r="C21" s="758"/>
      <c r="D21" s="251" t="s">
        <v>353</v>
      </c>
      <c r="E21" s="309"/>
      <c r="F21" s="767"/>
      <c r="G21" s="866"/>
    </row>
    <row r="22" spans="1:7" ht="16.5">
      <c r="A22" s="867"/>
      <c r="B22" s="868"/>
      <c r="C22" s="868"/>
      <c r="D22" s="142"/>
      <c r="E22" s="76">
        <f>SUM(E2:E21)</f>
        <v>5</v>
      </c>
      <c r="F22" s="76"/>
      <c r="G22" s="76">
        <f>SUM(G2:G20)</f>
        <v>5</v>
      </c>
    </row>
    <row r="25" spans="1:7" s="470" customFormat="1">
      <c r="C25" s="473"/>
    </row>
    <row r="26" spans="1:7" s="470" customFormat="1">
      <c r="C26" s="473"/>
    </row>
    <row r="27" spans="1:7" s="470" customFormat="1">
      <c r="C27" s="473"/>
    </row>
    <row r="28" spans="1:7" s="470" customFormat="1">
      <c r="C28" s="473"/>
    </row>
    <row r="29" spans="1:7" s="470" customFormat="1">
      <c r="C29" s="473"/>
    </row>
    <row r="30" spans="1:7" s="470" customFormat="1">
      <c r="C30" s="473"/>
    </row>
    <row r="31" spans="1:7" s="470" customFormat="1">
      <c r="C31" s="473"/>
    </row>
    <row r="32" spans="1:7" s="470" customFormat="1">
      <c r="C32" s="473"/>
    </row>
    <row r="33" spans="3:3" s="470" customFormat="1">
      <c r="C33" s="473"/>
    </row>
    <row r="34" spans="3:3" s="470" customFormat="1">
      <c r="C34" s="473"/>
    </row>
    <row r="35" spans="3:3" s="470" customFormat="1">
      <c r="C35" s="473"/>
    </row>
    <row r="36" spans="3:3" s="470" customFormat="1">
      <c r="C36" s="473"/>
    </row>
    <row r="37" spans="3:3" s="470" customFormat="1">
      <c r="C37" s="473"/>
    </row>
    <row r="38" spans="3:3" s="470" customFormat="1">
      <c r="C38" s="473"/>
    </row>
    <row r="39" spans="3:3" s="470" customFormat="1">
      <c r="C39" s="473"/>
    </row>
    <row r="40" spans="3:3" s="470" customFormat="1">
      <c r="C40" s="473"/>
    </row>
    <row r="41" spans="3:3" s="470" customFormat="1">
      <c r="C41" s="473"/>
    </row>
    <row r="42" spans="3:3" s="470" customFormat="1">
      <c r="C42" s="473"/>
    </row>
    <row r="43" spans="3:3" s="470" customFormat="1">
      <c r="C43" s="473"/>
    </row>
    <row r="44" spans="3:3" s="470" customFormat="1">
      <c r="C44" s="473"/>
    </row>
    <row r="45" spans="3:3" s="470" customFormat="1">
      <c r="C45" s="473"/>
    </row>
    <row r="46" spans="3:3" s="470" customFormat="1">
      <c r="C46" s="473"/>
    </row>
    <row r="47" spans="3:3" s="470" customFormat="1">
      <c r="C47" s="473"/>
    </row>
    <row r="48" spans="3:3" s="470" customFormat="1">
      <c r="C48" s="473"/>
    </row>
    <row r="49" spans="3:3" s="470" customFormat="1">
      <c r="C49" s="473"/>
    </row>
    <row r="50" spans="3:3" s="470" customFormat="1">
      <c r="C50" s="473"/>
    </row>
    <row r="51" spans="3:3" s="470" customFormat="1">
      <c r="C51" s="473"/>
    </row>
    <row r="52" spans="3:3" s="470" customFormat="1">
      <c r="C52" s="473"/>
    </row>
    <row r="53" spans="3:3" s="470" customFormat="1">
      <c r="C53" s="473"/>
    </row>
    <row r="54" spans="3:3" s="470" customFormat="1">
      <c r="C54" s="473"/>
    </row>
    <row r="55" spans="3:3" s="470" customFormat="1">
      <c r="C55" s="473"/>
    </row>
    <row r="56" spans="3:3" s="470" customFormat="1">
      <c r="C56" s="473"/>
    </row>
    <row r="57" spans="3:3" s="470" customFormat="1">
      <c r="C57" s="473"/>
    </row>
    <row r="58" spans="3:3" s="470" customFormat="1">
      <c r="C58" s="473"/>
    </row>
    <row r="59" spans="3:3" s="470" customFormat="1">
      <c r="C59" s="473"/>
    </row>
    <row r="60" spans="3:3" s="470" customFormat="1">
      <c r="C60" s="473"/>
    </row>
    <row r="61" spans="3:3" s="470" customFormat="1">
      <c r="C61" s="473"/>
    </row>
    <row r="62" spans="3:3" s="470" customFormat="1">
      <c r="C62" s="473"/>
    </row>
    <row r="63" spans="3:3" s="470" customFormat="1">
      <c r="C63" s="473"/>
    </row>
    <row r="64" spans="3:3" s="470" customFormat="1">
      <c r="C64" s="473"/>
    </row>
    <row r="65" spans="3:3" s="470" customFormat="1">
      <c r="C65" s="473"/>
    </row>
    <row r="66" spans="3:3" s="470" customFormat="1">
      <c r="C66" s="473"/>
    </row>
    <row r="67" spans="3:3" s="470" customFormat="1">
      <c r="C67" s="473"/>
    </row>
    <row r="68" spans="3:3" s="470" customFormat="1">
      <c r="C68" s="473"/>
    </row>
    <row r="69" spans="3:3" s="470" customFormat="1">
      <c r="C69" s="473"/>
    </row>
    <row r="70" spans="3:3" s="470" customFormat="1">
      <c r="C70" s="473"/>
    </row>
    <row r="71" spans="3:3" s="470" customFormat="1">
      <c r="C71" s="473"/>
    </row>
    <row r="72" spans="3:3" s="470" customFormat="1">
      <c r="C72" s="473"/>
    </row>
    <row r="73" spans="3:3" s="470" customFormat="1">
      <c r="C73" s="473"/>
    </row>
    <row r="74" spans="3:3" s="470" customFormat="1">
      <c r="C74" s="473"/>
    </row>
    <row r="75" spans="3:3" s="470" customFormat="1">
      <c r="C75" s="473"/>
    </row>
    <row r="76" spans="3:3" s="470" customFormat="1">
      <c r="C76" s="473"/>
    </row>
    <row r="77" spans="3:3" s="470" customFormat="1">
      <c r="C77" s="473"/>
    </row>
    <row r="78" spans="3:3" s="470" customFormat="1">
      <c r="C78" s="473"/>
    </row>
    <row r="79" spans="3:3" s="470" customFormat="1">
      <c r="C79" s="473"/>
    </row>
    <row r="80" spans="3:3" s="470" customFormat="1">
      <c r="C80" s="473"/>
    </row>
    <row r="81" spans="3:3" s="470" customFormat="1">
      <c r="C81" s="473"/>
    </row>
    <row r="82" spans="3:3" s="470" customFormat="1">
      <c r="C82" s="473"/>
    </row>
    <row r="83" spans="3:3" s="470" customFormat="1">
      <c r="C83" s="473"/>
    </row>
    <row r="84" spans="3:3" s="470" customFormat="1">
      <c r="C84" s="473"/>
    </row>
    <row r="85" spans="3:3" s="470" customFormat="1">
      <c r="C85" s="473"/>
    </row>
    <row r="86" spans="3:3" s="470" customFormat="1">
      <c r="C86" s="473"/>
    </row>
    <row r="87" spans="3:3" s="470" customFormat="1">
      <c r="C87" s="473"/>
    </row>
    <row r="88" spans="3:3" s="470" customFormat="1">
      <c r="C88" s="473"/>
    </row>
    <row r="89" spans="3:3" s="470" customFormat="1">
      <c r="C89" s="473"/>
    </row>
    <row r="90" spans="3:3" s="470" customFormat="1">
      <c r="C90" s="473"/>
    </row>
    <row r="91" spans="3:3" s="470" customFormat="1">
      <c r="C91" s="473"/>
    </row>
    <row r="92" spans="3:3" s="470" customFormat="1">
      <c r="C92" s="473"/>
    </row>
  </sheetData>
  <mergeCells count="22">
    <mergeCell ref="A22:C22"/>
    <mergeCell ref="B14:B16"/>
    <mergeCell ref="B20:B21"/>
    <mergeCell ref="C20:C21"/>
    <mergeCell ref="C16:C19"/>
    <mergeCell ref="C14:C15"/>
    <mergeCell ref="A2:A21"/>
    <mergeCell ref="C11:C13"/>
    <mergeCell ref="B6:B9"/>
    <mergeCell ref="C6:C9"/>
    <mergeCell ref="C2:C5"/>
    <mergeCell ref="B2:B5"/>
    <mergeCell ref="F2:F5"/>
    <mergeCell ref="G2:G5"/>
    <mergeCell ref="G11:G19"/>
    <mergeCell ref="F11:F13"/>
    <mergeCell ref="G20:G21"/>
    <mergeCell ref="G6:G9"/>
    <mergeCell ref="F6:F9"/>
    <mergeCell ref="F20:F21"/>
    <mergeCell ref="F16:F19"/>
    <mergeCell ref="F14:F15"/>
  </mergeCells>
  <pageMargins left="0.7" right="0.7" top="0.75" bottom="0.75" header="0.3" footer="0.3"/>
  <pageSetup scale="53" orientation="portrait" r:id="rId1"/>
  <ignoredErrors>
    <ignoredError sqref="F2 F6 F11 F16 F2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0"/>
  <sheetViews>
    <sheetView showGridLines="0" topLeftCell="D111" zoomScale="50" zoomScaleNormal="50" zoomScaleSheetLayoutView="40" workbookViewId="0">
      <selection activeCell="N144" sqref="N144"/>
    </sheetView>
  </sheetViews>
  <sheetFormatPr baseColWidth="10" defaultColWidth="41.42578125" defaultRowHeight="12.75"/>
  <cols>
    <col min="1" max="1" width="16.28515625" customWidth="1"/>
    <col min="2" max="2" width="26.140625" customWidth="1"/>
    <col min="3" max="3" width="31.140625" style="81" customWidth="1"/>
    <col min="4" max="4" width="56.5703125" style="179" customWidth="1"/>
    <col min="5" max="5" width="21.7109375" hidden="1" customWidth="1"/>
    <col min="6" max="6" width="19.140625" hidden="1" customWidth="1"/>
    <col min="7" max="7" width="21" hidden="1" customWidth="1"/>
    <col min="8" max="8" width="20.7109375" hidden="1" customWidth="1"/>
    <col min="9" max="9" width="17.5703125" hidden="1" customWidth="1"/>
    <col min="10" max="10" width="18.140625" hidden="1" customWidth="1"/>
    <col min="11" max="11" width="17.85546875" customWidth="1"/>
    <col min="12" max="12" width="22.5703125" customWidth="1"/>
    <col min="13" max="13" width="25.42578125" customWidth="1"/>
    <col min="14" max="27" width="41.42578125" style="459"/>
  </cols>
  <sheetData>
    <row r="1" spans="1:27" ht="43.5" customHeight="1">
      <c r="A1" s="62" t="s">
        <v>147</v>
      </c>
      <c r="B1" s="63" t="s">
        <v>153</v>
      </c>
      <c r="C1" s="141" t="s">
        <v>148</v>
      </c>
      <c r="D1" s="177" t="s">
        <v>292</v>
      </c>
      <c r="E1" s="141" t="s">
        <v>240</v>
      </c>
      <c r="F1" s="141" t="s">
        <v>241</v>
      </c>
      <c r="G1" s="141" t="s">
        <v>151</v>
      </c>
      <c r="H1" s="176" t="s">
        <v>239</v>
      </c>
      <c r="I1" s="176" t="s">
        <v>143</v>
      </c>
      <c r="J1" s="141" t="s">
        <v>144</v>
      </c>
      <c r="K1" s="141" t="s">
        <v>142</v>
      </c>
      <c r="L1" s="141" t="s">
        <v>161</v>
      </c>
      <c r="M1" s="63" t="s">
        <v>159</v>
      </c>
    </row>
    <row r="2" spans="1:27" ht="24" customHeight="1">
      <c r="A2" s="762" t="s">
        <v>100</v>
      </c>
      <c r="B2" s="879" t="s">
        <v>146</v>
      </c>
      <c r="C2" s="890" t="s">
        <v>113</v>
      </c>
      <c r="D2" s="215" t="s">
        <v>793</v>
      </c>
      <c r="E2" s="216"/>
      <c r="F2" s="216"/>
      <c r="G2" s="289"/>
      <c r="H2" s="289"/>
      <c r="I2" s="289"/>
      <c r="J2" s="287"/>
      <c r="K2" s="289">
        <v>8</v>
      </c>
      <c r="L2" s="884">
        <f>SUM(E2:K13)</f>
        <v>17</v>
      </c>
      <c r="M2" s="844">
        <f>SUM(L2:L16)</f>
        <v>17</v>
      </c>
    </row>
    <row r="3" spans="1:27" ht="24" customHeight="1">
      <c r="A3" s="763"/>
      <c r="B3" s="880"/>
      <c r="C3" s="832"/>
      <c r="D3" s="210" t="s">
        <v>794</v>
      </c>
      <c r="E3" s="175"/>
      <c r="F3" s="175"/>
      <c r="G3" s="290"/>
      <c r="H3" s="290"/>
      <c r="I3" s="290"/>
      <c r="J3" s="286"/>
      <c r="K3" s="290"/>
      <c r="L3" s="885"/>
      <c r="M3" s="845"/>
    </row>
    <row r="4" spans="1:27" ht="24" customHeight="1">
      <c r="A4" s="763"/>
      <c r="B4" s="880"/>
      <c r="C4" s="832"/>
      <c r="D4" s="210" t="s">
        <v>684</v>
      </c>
      <c r="E4" s="175"/>
      <c r="F4" s="175"/>
      <c r="G4" s="290"/>
      <c r="H4" s="290"/>
      <c r="I4" s="290"/>
      <c r="J4" s="286"/>
      <c r="K4" s="290"/>
      <c r="L4" s="885"/>
      <c r="M4" s="845"/>
    </row>
    <row r="5" spans="1:27" ht="24" customHeight="1">
      <c r="A5" s="763"/>
      <c r="B5" s="880"/>
      <c r="C5" s="832"/>
      <c r="D5" s="210" t="s">
        <v>685</v>
      </c>
      <c r="E5" s="175"/>
      <c r="F5" s="175"/>
      <c r="G5" s="290"/>
      <c r="H5" s="290">
        <v>2</v>
      </c>
      <c r="I5" s="290">
        <v>1</v>
      </c>
      <c r="J5" s="286"/>
      <c r="K5" s="290"/>
      <c r="L5" s="885"/>
      <c r="M5" s="845"/>
    </row>
    <row r="6" spans="1:27" ht="24" customHeight="1">
      <c r="A6" s="763"/>
      <c r="B6" s="880"/>
      <c r="C6" s="832"/>
      <c r="D6" s="210" t="s">
        <v>686</v>
      </c>
      <c r="E6" s="175"/>
      <c r="F6" s="175"/>
      <c r="G6" s="290"/>
      <c r="H6" s="290"/>
      <c r="I6" s="290"/>
      <c r="J6" s="286"/>
      <c r="K6" s="290"/>
      <c r="L6" s="885"/>
      <c r="M6" s="845"/>
    </row>
    <row r="7" spans="1:27" ht="24" customHeight="1">
      <c r="A7" s="763"/>
      <c r="B7" s="880"/>
      <c r="C7" s="832"/>
      <c r="D7" s="210" t="s">
        <v>687</v>
      </c>
      <c r="E7" s="175"/>
      <c r="F7" s="175"/>
      <c r="G7" s="290">
        <v>3</v>
      </c>
      <c r="H7" s="290"/>
      <c r="I7" s="290">
        <v>1</v>
      </c>
      <c r="J7" s="286"/>
      <c r="K7" s="290"/>
      <c r="L7" s="885"/>
      <c r="M7" s="845"/>
    </row>
    <row r="8" spans="1:27" ht="24" customHeight="1">
      <c r="A8" s="763"/>
      <c r="B8" s="880"/>
      <c r="C8" s="832"/>
      <c r="D8" s="210" t="s">
        <v>688</v>
      </c>
      <c r="E8" s="175"/>
      <c r="F8" s="175"/>
      <c r="G8" s="290">
        <v>1</v>
      </c>
      <c r="H8" s="290"/>
      <c r="I8" s="290">
        <v>1</v>
      </c>
      <c r="J8" s="286"/>
      <c r="K8" s="290"/>
      <c r="L8" s="885"/>
      <c r="M8" s="845"/>
    </row>
    <row r="9" spans="1:27" s="317" customFormat="1" ht="24" customHeight="1">
      <c r="A9" s="763"/>
      <c r="B9" s="880"/>
      <c r="C9" s="832"/>
      <c r="D9" s="210" t="s">
        <v>1100</v>
      </c>
      <c r="E9" s="319"/>
      <c r="F9" s="319"/>
      <c r="G9" s="290"/>
      <c r="H9" s="290"/>
      <c r="I9" s="290"/>
      <c r="J9" s="286"/>
      <c r="K9" s="290"/>
      <c r="L9" s="885"/>
      <c r="M9" s="845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</row>
    <row r="10" spans="1:27" ht="24" customHeight="1">
      <c r="A10" s="763"/>
      <c r="B10" s="880"/>
      <c r="C10" s="832"/>
      <c r="D10" s="210" t="s">
        <v>689</v>
      </c>
      <c r="E10" s="175"/>
      <c r="F10" s="175"/>
      <c r="G10" s="290"/>
      <c r="H10" s="290"/>
      <c r="I10" s="290"/>
      <c r="J10" s="286"/>
      <c r="K10" s="290"/>
      <c r="L10" s="885"/>
      <c r="M10" s="845"/>
    </row>
    <row r="11" spans="1:27" ht="24" customHeight="1">
      <c r="A11" s="763"/>
      <c r="B11" s="880"/>
      <c r="C11" s="832"/>
      <c r="D11" s="210" t="s">
        <v>690</v>
      </c>
      <c r="E11" s="175"/>
      <c r="F11" s="175"/>
      <c r="G11" s="290"/>
      <c r="H11" s="290"/>
      <c r="I11" s="290"/>
      <c r="J11" s="286"/>
      <c r="K11" s="290"/>
      <c r="L11" s="885"/>
      <c r="M11" s="845"/>
    </row>
    <row r="12" spans="1:27" ht="24" customHeight="1">
      <c r="A12" s="763"/>
      <c r="B12" s="880"/>
      <c r="C12" s="832"/>
      <c r="D12" s="210" t="s">
        <v>795</v>
      </c>
      <c r="E12" s="175"/>
      <c r="F12" s="175"/>
      <c r="G12" s="290"/>
      <c r="H12" s="290"/>
      <c r="I12" s="290"/>
      <c r="J12" s="286"/>
      <c r="K12" s="290"/>
      <c r="L12" s="885"/>
      <c r="M12" s="845"/>
    </row>
    <row r="13" spans="1:27" ht="24" customHeight="1">
      <c r="A13" s="763"/>
      <c r="B13" s="880"/>
      <c r="C13" s="832"/>
      <c r="D13" s="210" t="s">
        <v>796</v>
      </c>
      <c r="E13" s="175"/>
      <c r="F13" s="175"/>
      <c r="G13" s="290"/>
      <c r="H13" s="290"/>
      <c r="I13" s="290"/>
      <c r="J13" s="286"/>
      <c r="K13" s="290"/>
      <c r="L13" s="885"/>
      <c r="M13" s="845"/>
    </row>
    <row r="14" spans="1:27" ht="24" customHeight="1">
      <c r="A14" s="763"/>
      <c r="B14" s="880"/>
      <c r="C14" s="891" t="s">
        <v>22</v>
      </c>
      <c r="D14" s="210" t="s">
        <v>691</v>
      </c>
      <c r="E14" s="175"/>
      <c r="F14" s="175"/>
      <c r="G14" s="290"/>
      <c r="H14" s="290"/>
      <c r="I14" s="290"/>
      <c r="J14" s="286"/>
      <c r="K14" s="290"/>
      <c r="L14" s="799">
        <f>SUM(E14:K16)</f>
        <v>0</v>
      </c>
      <c r="M14" s="845"/>
    </row>
    <row r="15" spans="1:27" ht="24" customHeight="1">
      <c r="A15" s="763"/>
      <c r="B15" s="880"/>
      <c r="C15" s="891"/>
      <c r="D15" s="210" t="s">
        <v>692</v>
      </c>
      <c r="E15" s="175"/>
      <c r="F15" s="175"/>
      <c r="G15" s="290"/>
      <c r="H15" s="290"/>
      <c r="I15" s="290"/>
      <c r="J15" s="286"/>
      <c r="K15" s="290"/>
      <c r="L15" s="799"/>
      <c r="M15" s="845"/>
    </row>
    <row r="16" spans="1:27" ht="24" customHeight="1">
      <c r="A16" s="763"/>
      <c r="B16" s="881"/>
      <c r="C16" s="891"/>
      <c r="D16" s="210" t="s">
        <v>800</v>
      </c>
      <c r="E16" s="175"/>
      <c r="F16" s="175"/>
      <c r="G16" s="290"/>
      <c r="H16" s="290"/>
      <c r="I16" s="290"/>
      <c r="J16" s="286"/>
      <c r="K16" s="290"/>
      <c r="L16" s="799"/>
      <c r="M16" s="846"/>
    </row>
    <row r="17" spans="1:27" ht="24" customHeight="1">
      <c r="A17" s="763"/>
      <c r="B17" s="897" t="s">
        <v>145</v>
      </c>
      <c r="C17" s="892" t="s">
        <v>9</v>
      </c>
      <c r="D17" s="180" t="s">
        <v>801</v>
      </c>
      <c r="E17" s="299"/>
      <c r="F17" s="299"/>
      <c r="G17" s="291">
        <v>1</v>
      </c>
      <c r="H17" s="291">
        <v>2</v>
      </c>
      <c r="I17" s="291">
        <v>1</v>
      </c>
      <c r="J17" s="285"/>
      <c r="K17" s="291">
        <v>12</v>
      </c>
      <c r="L17" s="798">
        <f>SUM(E17:K24)</f>
        <v>20</v>
      </c>
      <c r="M17" s="841">
        <f>SUM(L17:L45)</f>
        <v>80</v>
      </c>
    </row>
    <row r="18" spans="1:27" ht="24" customHeight="1">
      <c r="A18" s="763"/>
      <c r="B18" s="898"/>
      <c r="C18" s="892"/>
      <c r="D18" s="180" t="s">
        <v>693</v>
      </c>
      <c r="E18" s="299"/>
      <c r="F18" s="299"/>
      <c r="G18" s="291">
        <v>1</v>
      </c>
      <c r="H18" s="291">
        <v>1</v>
      </c>
      <c r="I18" s="291"/>
      <c r="J18" s="285"/>
      <c r="K18" s="291"/>
      <c r="L18" s="798"/>
      <c r="M18" s="842"/>
    </row>
    <row r="19" spans="1:27" ht="24" customHeight="1">
      <c r="A19" s="763"/>
      <c r="B19" s="898"/>
      <c r="C19" s="892"/>
      <c r="D19" s="180" t="s">
        <v>810</v>
      </c>
      <c r="E19" s="299"/>
      <c r="F19" s="299"/>
      <c r="G19" s="291"/>
      <c r="H19" s="291"/>
      <c r="I19" s="291">
        <v>1</v>
      </c>
      <c r="J19" s="285"/>
      <c r="K19" s="291"/>
      <c r="L19" s="798"/>
      <c r="M19" s="842"/>
    </row>
    <row r="20" spans="1:27" ht="24" customHeight="1">
      <c r="A20" s="763"/>
      <c r="B20" s="898"/>
      <c r="C20" s="892"/>
      <c r="D20" s="180" t="s">
        <v>694</v>
      </c>
      <c r="E20" s="299"/>
      <c r="F20" s="299"/>
      <c r="G20" s="291"/>
      <c r="H20" s="291"/>
      <c r="I20" s="291"/>
      <c r="J20" s="285"/>
      <c r="K20" s="291"/>
      <c r="L20" s="798"/>
      <c r="M20" s="842"/>
    </row>
    <row r="21" spans="1:27" ht="24" customHeight="1">
      <c r="A21" s="763"/>
      <c r="B21" s="898"/>
      <c r="C21" s="892"/>
      <c r="D21" s="180" t="s">
        <v>695</v>
      </c>
      <c r="E21" s="174"/>
      <c r="F21" s="174"/>
      <c r="G21" s="291"/>
      <c r="H21" s="291"/>
      <c r="I21" s="291"/>
      <c r="J21" s="285"/>
      <c r="K21" s="291"/>
      <c r="L21" s="798"/>
      <c r="M21" s="842"/>
    </row>
    <row r="22" spans="1:27" ht="24" customHeight="1">
      <c r="A22" s="763"/>
      <c r="B22" s="898"/>
      <c r="C22" s="892"/>
      <c r="D22" s="180" t="s">
        <v>696</v>
      </c>
      <c r="E22" s="174"/>
      <c r="F22" s="174"/>
      <c r="G22" s="291"/>
      <c r="H22" s="291"/>
      <c r="I22" s="291"/>
      <c r="J22" s="285"/>
      <c r="K22" s="291"/>
      <c r="L22" s="798"/>
      <c r="M22" s="842"/>
    </row>
    <row r="23" spans="1:27" ht="24" customHeight="1">
      <c r="A23" s="763"/>
      <c r="B23" s="898"/>
      <c r="C23" s="892"/>
      <c r="D23" s="180" t="s">
        <v>697</v>
      </c>
      <c r="E23" s="174"/>
      <c r="F23" s="331"/>
      <c r="G23" s="291"/>
      <c r="H23" s="291"/>
      <c r="I23" s="291"/>
      <c r="J23" s="285"/>
      <c r="K23" s="291"/>
      <c r="L23" s="798"/>
      <c r="M23" s="842"/>
    </row>
    <row r="24" spans="1:27" ht="24" customHeight="1">
      <c r="A24" s="763"/>
      <c r="B24" s="898"/>
      <c r="C24" s="892"/>
      <c r="D24" s="180" t="s">
        <v>698</v>
      </c>
      <c r="E24" s="174"/>
      <c r="F24" s="174"/>
      <c r="G24" s="291"/>
      <c r="H24" s="291"/>
      <c r="I24" s="291">
        <v>1</v>
      </c>
      <c r="J24" s="285"/>
      <c r="K24" s="291"/>
      <c r="L24" s="798"/>
      <c r="M24" s="842"/>
    </row>
    <row r="25" spans="1:27" s="317" customFormat="1" ht="24" customHeight="1">
      <c r="A25" s="763"/>
      <c r="B25" s="898"/>
      <c r="C25" s="892" t="s">
        <v>114</v>
      </c>
      <c r="D25" s="320" t="s">
        <v>981</v>
      </c>
      <c r="E25" s="318"/>
      <c r="F25" s="318"/>
      <c r="G25" s="291"/>
      <c r="H25" s="291"/>
      <c r="I25" s="291"/>
      <c r="J25" s="285"/>
      <c r="K25" s="291">
        <v>28</v>
      </c>
      <c r="L25" s="798">
        <f>SUM(E25:K31)</f>
        <v>60</v>
      </c>
      <c r="M25" s="842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</row>
    <row r="26" spans="1:27" s="317" customFormat="1" ht="24" customHeight="1">
      <c r="A26" s="763"/>
      <c r="B26" s="898"/>
      <c r="C26" s="892"/>
      <c r="D26" s="320" t="s">
        <v>982</v>
      </c>
      <c r="E26" s="318"/>
      <c r="F26" s="318"/>
      <c r="G26" s="291">
        <v>16</v>
      </c>
      <c r="H26" s="291">
        <v>5</v>
      </c>
      <c r="I26" s="291">
        <v>3</v>
      </c>
      <c r="J26" s="285"/>
      <c r="K26" s="291"/>
      <c r="L26" s="798"/>
      <c r="M26" s="842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</row>
    <row r="27" spans="1:27" ht="24" customHeight="1">
      <c r="A27" s="763"/>
      <c r="B27" s="898"/>
      <c r="C27" s="892"/>
      <c r="D27" s="180" t="s">
        <v>699</v>
      </c>
      <c r="E27" s="299"/>
      <c r="F27" s="299"/>
      <c r="G27" s="291">
        <v>3</v>
      </c>
      <c r="H27" s="291"/>
      <c r="I27" s="291"/>
      <c r="J27" s="285"/>
      <c r="K27" s="291"/>
      <c r="L27" s="798"/>
      <c r="M27" s="842"/>
    </row>
    <row r="28" spans="1:27" ht="24" customHeight="1">
      <c r="A28" s="763"/>
      <c r="B28" s="898"/>
      <c r="C28" s="892"/>
      <c r="D28" s="180" t="s">
        <v>700</v>
      </c>
      <c r="E28" s="299"/>
      <c r="F28" s="299"/>
      <c r="G28" s="291"/>
      <c r="H28" s="291"/>
      <c r="I28" s="291"/>
      <c r="J28" s="285"/>
      <c r="K28" s="291"/>
      <c r="L28" s="798"/>
      <c r="M28" s="842"/>
    </row>
    <row r="29" spans="1:27" ht="24" customHeight="1">
      <c r="A29" s="763"/>
      <c r="B29" s="898"/>
      <c r="C29" s="892"/>
      <c r="D29" s="180" t="s">
        <v>701</v>
      </c>
      <c r="E29" s="299"/>
      <c r="F29" s="299"/>
      <c r="G29" s="291">
        <v>2</v>
      </c>
      <c r="H29" s="291"/>
      <c r="I29" s="291">
        <v>1</v>
      </c>
      <c r="J29" s="285"/>
      <c r="K29" s="291"/>
      <c r="L29" s="798"/>
      <c r="M29" s="842"/>
    </row>
    <row r="30" spans="1:27" ht="24" customHeight="1">
      <c r="A30" s="763"/>
      <c r="B30" s="898"/>
      <c r="C30" s="892"/>
      <c r="D30" s="180" t="s">
        <v>702</v>
      </c>
      <c r="E30" s="299"/>
      <c r="F30" s="299"/>
      <c r="G30" s="291">
        <v>1</v>
      </c>
      <c r="H30" s="291">
        <v>1</v>
      </c>
      <c r="I30" s="291"/>
      <c r="J30" s="285"/>
      <c r="K30" s="291"/>
      <c r="L30" s="798"/>
      <c r="M30" s="842"/>
    </row>
    <row r="31" spans="1:27" ht="24" customHeight="1">
      <c r="A31" s="763"/>
      <c r="B31" s="898"/>
      <c r="C31" s="892"/>
      <c r="D31" s="180" t="s">
        <v>703</v>
      </c>
      <c r="E31" s="299"/>
      <c r="F31" s="299"/>
      <c r="G31" s="291"/>
      <c r="H31" s="291"/>
      <c r="I31" s="291"/>
      <c r="J31" s="285"/>
      <c r="K31" s="291"/>
      <c r="L31" s="798"/>
      <c r="M31" s="842"/>
    </row>
    <row r="32" spans="1:27" ht="24" customHeight="1">
      <c r="A32" s="763"/>
      <c r="B32" s="898"/>
      <c r="C32" s="892" t="s">
        <v>120</v>
      </c>
      <c r="D32" s="180" t="s">
        <v>704</v>
      </c>
      <c r="E32" s="174"/>
      <c r="F32" s="174"/>
      <c r="G32" s="291"/>
      <c r="H32" s="291"/>
      <c r="I32" s="291"/>
      <c r="J32" s="285"/>
      <c r="K32" s="291"/>
      <c r="L32" s="798">
        <f>SUM(E32:K33)</f>
        <v>0</v>
      </c>
      <c r="M32" s="842"/>
    </row>
    <row r="33" spans="1:13" ht="24" customHeight="1">
      <c r="A33" s="763"/>
      <c r="B33" s="898"/>
      <c r="C33" s="892"/>
      <c r="D33" s="180" t="s">
        <v>705</v>
      </c>
      <c r="E33" s="174"/>
      <c r="F33" s="174"/>
      <c r="G33" s="291"/>
      <c r="H33" s="291"/>
      <c r="I33" s="291"/>
      <c r="J33" s="285"/>
      <c r="K33" s="291"/>
      <c r="L33" s="798"/>
      <c r="M33" s="842"/>
    </row>
    <row r="34" spans="1:13" ht="24" customHeight="1">
      <c r="A34" s="763"/>
      <c r="B34" s="898"/>
      <c r="C34" s="268" t="s">
        <v>117</v>
      </c>
      <c r="D34" s="180" t="s">
        <v>706</v>
      </c>
      <c r="E34" s="174"/>
      <c r="F34" s="174"/>
      <c r="G34" s="291"/>
      <c r="H34" s="291"/>
      <c r="I34" s="291"/>
      <c r="J34" s="285"/>
      <c r="K34" s="291"/>
      <c r="L34" s="233">
        <f>SUM(E34:K34)</f>
        <v>0</v>
      </c>
      <c r="M34" s="842"/>
    </row>
    <row r="35" spans="1:13" ht="24" customHeight="1">
      <c r="A35" s="763"/>
      <c r="B35" s="898"/>
      <c r="C35" s="892" t="s">
        <v>164</v>
      </c>
      <c r="D35" s="180" t="s">
        <v>707</v>
      </c>
      <c r="E35" s="299"/>
      <c r="F35" s="299"/>
      <c r="G35" s="291"/>
      <c r="H35" s="291"/>
      <c r="I35" s="291"/>
      <c r="J35" s="285"/>
      <c r="K35" s="291"/>
      <c r="L35" s="798">
        <f>SUM(E35:K39)</f>
        <v>0</v>
      </c>
      <c r="M35" s="842"/>
    </row>
    <row r="36" spans="1:13" ht="24" customHeight="1">
      <c r="A36" s="763"/>
      <c r="B36" s="898"/>
      <c r="C36" s="892"/>
      <c r="D36" s="180" t="s">
        <v>708</v>
      </c>
      <c r="E36" s="299"/>
      <c r="F36" s="299"/>
      <c r="G36" s="291"/>
      <c r="H36" s="291"/>
      <c r="I36" s="291"/>
      <c r="J36" s="285"/>
      <c r="K36" s="291"/>
      <c r="L36" s="798"/>
      <c r="M36" s="842"/>
    </row>
    <row r="37" spans="1:13" ht="24" customHeight="1">
      <c r="A37" s="763"/>
      <c r="B37" s="898"/>
      <c r="C37" s="892"/>
      <c r="D37" s="180" t="s">
        <v>709</v>
      </c>
      <c r="E37" s="299"/>
      <c r="F37" s="299"/>
      <c r="G37" s="291"/>
      <c r="H37" s="291"/>
      <c r="I37" s="291"/>
      <c r="J37" s="285"/>
      <c r="K37" s="291"/>
      <c r="L37" s="798"/>
      <c r="M37" s="842"/>
    </row>
    <row r="38" spans="1:13" ht="24" customHeight="1">
      <c r="A38" s="763"/>
      <c r="B38" s="898"/>
      <c r="C38" s="892"/>
      <c r="D38" s="180" t="s">
        <v>710</v>
      </c>
      <c r="E38" s="299"/>
      <c r="F38" s="299"/>
      <c r="G38" s="291"/>
      <c r="H38" s="291"/>
      <c r="I38" s="291"/>
      <c r="J38" s="285"/>
      <c r="K38" s="291"/>
      <c r="L38" s="798"/>
      <c r="M38" s="842"/>
    </row>
    <row r="39" spans="1:13" ht="24" customHeight="1">
      <c r="A39" s="763"/>
      <c r="B39" s="898"/>
      <c r="C39" s="892"/>
      <c r="D39" s="180" t="s">
        <v>711</v>
      </c>
      <c r="E39" s="299"/>
      <c r="F39" s="299"/>
      <c r="G39" s="291"/>
      <c r="H39" s="291"/>
      <c r="I39" s="291"/>
      <c r="J39" s="285"/>
      <c r="K39" s="291"/>
      <c r="L39" s="798"/>
      <c r="M39" s="842"/>
    </row>
    <row r="40" spans="1:13" ht="24" customHeight="1">
      <c r="A40" s="763"/>
      <c r="B40" s="898"/>
      <c r="C40" s="892" t="s">
        <v>225</v>
      </c>
      <c r="D40" s="180" t="s">
        <v>712</v>
      </c>
      <c r="E40" s="174"/>
      <c r="F40" s="174"/>
      <c r="G40" s="291"/>
      <c r="H40" s="291"/>
      <c r="I40" s="291"/>
      <c r="J40" s="285"/>
      <c r="K40" s="291"/>
      <c r="L40" s="798">
        <f>SUM(E40:K45)</f>
        <v>0</v>
      </c>
      <c r="M40" s="842"/>
    </row>
    <row r="41" spans="1:13" ht="24" customHeight="1">
      <c r="A41" s="763"/>
      <c r="B41" s="898"/>
      <c r="C41" s="892"/>
      <c r="D41" s="180" t="s">
        <v>713</v>
      </c>
      <c r="E41" s="174"/>
      <c r="F41" s="174"/>
      <c r="G41" s="291"/>
      <c r="H41" s="291"/>
      <c r="I41" s="291"/>
      <c r="J41" s="285"/>
      <c r="K41" s="291"/>
      <c r="L41" s="798"/>
      <c r="M41" s="842"/>
    </row>
    <row r="42" spans="1:13" ht="24" customHeight="1">
      <c r="A42" s="763"/>
      <c r="B42" s="898"/>
      <c r="C42" s="892"/>
      <c r="D42" s="180" t="s">
        <v>714</v>
      </c>
      <c r="E42" s="174"/>
      <c r="F42" s="174"/>
      <c r="G42" s="291"/>
      <c r="H42" s="291"/>
      <c r="I42" s="291"/>
      <c r="J42" s="285"/>
      <c r="K42" s="291"/>
      <c r="L42" s="798"/>
      <c r="M42" s="842"/>
    </row>
    <row r="43" spans="1:13" ht="24" customHeight="1">
      <c r="A43" s="763"/>
      <c r="B43" s="898"/>
      <c r="C43" s="892"/>
      <c r="D43" s="180" t="s">
        <v>715</v>
      </c>
      <c r="E43" s="174"/>
      <c r="F43" s="174"/>
      <c r="G43" s="291"/>
      <c r="H43" s="291"/>
      <c r="I43" s="291"/>
      <c r="J43" s="285"/>
      <c r="K43" s="291"/>
      <c r="L43" s="798"/>
      <c r="M43" s="842"/>
    </row>
    <row r="44" spans="1:13" ht="24" customHeight="1">
      <c r="A44" s="763"/>
      <c r="B44" s="898"/>
      <c r="C44" s="892"/>
      <c r="D44" s="180" t="s">
        <v>716</v>
      </c>
      <c r="E44" s="174"/>
      <c r="F44" s="174"/>
      <c r="G44" s="291"/>
      <c r="H44" s="291"/>
      <c r="I44" s="291"/>
      <c r="J44" s="285"/>
      <c r="K44" s="291"/>
      <c r="L44" s="798"/>
      <c r="M44" s="842"/>
    </row>
    <row r="45" spans="1:13" ht="24" customHeight="1">
      <c r="A45" s="763"/>
      <c r="B45" s="899"/>
      <c r="C45" s="892"/>
      <c r="D45" s="180" t="s">
        <v>717</v>
      </c>
      <c r="E45" s="174"/>
      <c r="F45" s="174"/>
      <c r="G45" s="291"/>
      <c r="H45" s="291"/>
      <c r="I45" s="291"/>
      <c r="J45" s="285"/>
      <c r="K45" s="291"/>
      <c r="L45" s="798"/>
      <c r="M45" s="843"/>
    </row>
    <row r="46" spans="1:13" ht="24" customHeight="1">
      <c r="A46" s="763"/>
      <c r="B46" s="893" t="s">
        <v>2</v>
      </c>
      <c r="C46" s="831" t="s">
        <v>31</v>
      </c>
      <c r="D46" s="210" t="s">
        <v>718</v>
      </c>
      <c r="E46" s="175"/>
      <c r="F46" s="175"/>
      <c r="G46" s="290"/>
      <c r="H46" s="290"/>
      <c r="I46" s="290"/>
      <c r="J46" s="286"/>
      <c r="K46" s="290"/>
      <c r="L46" s="799">
        <f>SUM(E46:K49)</f>
        <v>1</v>
      </c>
      <c r="M46" s="844">
        <f>SUM(L46:L51)</f>
        <v>1</v>
      </c>
    </row>
    <row r="47" spans="1:13" ht="24" customHeight="1">
      <c r="A47" s="763"/>
      <c r="B47" s="894"/>
      <c r="C47" s="831"/>
      <c r="D47" s="210" t="s">
        <v>719</v>
      </c>
      <c r="E47" s="175"/>
      <c r="F47" s="175"/>
      <c r="G47" s="290"/>
      <c r="H47" s="290"/>
      <c r="I47" s="290"/>
      <c r="J47" s="286"/>
      <c r="K47" s="290"/>
      <c r="L47" s="799"/>
      <c r="M47" s="845"/>
    </row>
    <row r="48" spans="1:13" ht="24" customHeight="1">
      <c r="A48" s="763"/>
      <c r="B48" s="894"/>
      <c r="C48" s="831"/>
      <c r="D48" s="210" t="s">
        <v>720</v>
      </c>
      <c r="E48" s="175"/>
      <c r="F48" s="175"/>
      <c r="G48" s="290"/>
      <c r="H48" s="290"/>
      <c r="I48" s="290">
        <v>1</v>
      </c>
      <c r="J48" s="286"/>
      <c r="K48" s="290"/>
      <c r="L48" s="799"/>
      <c r="M48" s="845"/>
    </row>
    <row r="49" spans="1:13" ht="24" customHeight="1">
      <c r="A49" s="763"/>
      <c r="B49" s="894"/>
      <c r="C49" s="831"/>
      <c r="D49" s="210" t="s">
        <v>721</v>
      </c>
      <c r="E49" s="175"/>
      <c r="F49" s="319"/>
      <c r="G49" s="290"/>
      <c r="H49" s="290"/>
      <c r="I49" s="290"/>
      <c r="J49" s="286"/>
      <c r="K49" s="290"/>
      <c r="L49" s="799"/>
      <c r="M49" s="845"/>
    </row>
    <row r="50" spans="1:13" ht="24" customHeight="1">
      <c r="A50" s="763"/>
      <c r="B50" s="894"/>
      <c r="C50" s="831" t="s">
        <v>34</v>
      </c>
      <c r="D50" s="210" t="s">
        <v>722</v>
      </c>
      <c r="E50" s="175"/>
      <c r="F50" s="175"/>
      <c r="G50" s="290"/>
      <c r="H50" s="290"/>
      <c r="I50" s="290"/>
      <c r="J50" s="286"/>
      <c r="K50" s="290"/>
      <c r="L50" s="799">
        <f>SUM(E50:K51)</f>
        <v>0</v>
      </c>
      <c r="M50" s="845"/>
    </row>
    <row r="51" spans="1:13" ht="24" customHeight="1">
      <c r="A51" s="763"/>
      <c r="B51" s="900"/>
      <c r="C51" s="831"/>
      <c r="D51" s="210" t="s">
        <v>723</v>
      </c>
      <c r="E51" s="175"/>
      <c r="F51" s="175"/>
      <c r="G51" s="290"/>
      <c r="H51" s="290"/>
      <c r="I51" s="290"/>
      <c r="J51" s="286"/>
      <c r="K51" s="290"/>
      <c r="L51" s="799"/>
      <c r="M51" s="846"/>
    </row>
    <row r="52" spans="1:13" ht="24" customHeight="1">
      <c r="A52" s="763"/>
      <c r="B52" s="895" t="s">
        <v>152</v>
      </c>
      <c r="C52" s="892" t="s">
        <v>40</v>
      </c>
      <c r="D52" s="180" t="s">
        <v>724</v>
      </c>
      <c r="E52" s="174"/>
      <c r="F52" s="174"/>
      <c r="G52" s="291"/>
      <c r="H52" s="291"/>
      <c r="I52" s="291"/>
      <c r="J52" s="285"/>
      <c r="K52" s="291"/>
      <c r="L52" s="803">
        <f>SUM(E52:K53)</f>
        <v>0</v>
      </c>
      <c r="M52" s="841">
        <f>SUM(L52:L53)</f>
        <v>0</v>
      </c>
    </row>
    <row r="53" spans="1:13" ht="24" customHeight="1">
      <c r="A53" s="763"/>
      <c r="B53" s="896"/>
      <c r="C53" s="892"/>
      <c r="D53" s="180" t="s">
        <v>725</v>
      </c>
      <c r="E53" s="174"/>
      <c r="F53" s="174"/>
      <c r="G53" s="291"/>
      <c r="H53" s="291"/>
      <c r="I53" s="291"/>
      <c r="J53" s="285"/>
      <c r="K53" s="291"/>
      <c r="L53" s="803"/>
      <c r="M53" s="843"/>
    </row>
    <row r="54" spans="1:13" ht="24" customHeight="1">
      <c r="A54" s="763"/>
      <c r="B54" s="893" t="s">
        <v>149</v>
      </c>
      <c r="C54" s="831" t="s">
        <v>163</v>
      </c>
      <c r="D54" s="210" t="s">
        <v>726</v>
      </c>
      <c r="E54" s="319"/>
      <c r="F54" s="319"/>
      <c r="G54" s="290"/>
      <c r="H54" s="290"/>
      <c r="I54" s="290"/>
      <c r="J54" s="286"/>
      <c r="K54" s="290">
        <v>7</v>
      </c>
      <c r="L54" s="799">
        <f>SUM(E54:K65)</f>
        <v>13</v>
      </c>
      <c r="M54" s="844">
        <f>SUM(L54:L81)</f>
        <v>19</v>
      </c>
    </row>
    <row r="55" spans="1:13" ht="24" customHeight="1">
      <c r="A55" s="763"/>
      <c r="B55" s="894"/>
      <c r="C55" s="831"/>
      <c r="D55" s="211" t="s">
        <v>727</v>
      </c>
      <c r="E55" s="319"/>
      <c r="F55" s="319"/>
      <c r="G55" s="290"/>
      <c r="H55" s="290"/>
      <c r="I55" s="290"/>
      <c r="J55" s="286"/>
      <c r="K55" s="290"/>
      <c r="L55" s="799"/>
      <c r="M55" s="845"/>
    </row>
    <row r="56" spans="1:13" ht="24" customHeight="1">
      <c r="A56" s="763"/>
      <c r="B56" s="894"/>
      <c r="C56" s="831"/>
      <c r="D56" s="211" t="s">
        <v>728</v>
      </c>
      <c r="E56" s="319"/>
      <c r="F56" s="319"/>
      <c r="G56" s="290"/>
      <c r="H56" s="290"/>
      <c r="I56" s="290"/>
      <c r="J56" s="286"/>
      <c r="K56" s="290"/>
      <c r="L56" s="799"/>
      <c r="M56" s="845"/>
    </row>
    <row r="57" spans="1:13" ht="24" customHeight="1">
      <c r="A57" s="763"/>
      <c r="B57" s="894"/>
      <c r="C57" s="831"/>
      <c r="D57" s="211" t="s">
        <v>729</v>
      </c>
      <c r="E57" s="319"/>
      <c r="F57" s="319"/>
      <c r="G57" s="290">
        <v>2</v>
      </c>
      <c r="H57" s="290"/>
      <c r="I57" s="290">
        <v>1</v>
      </c>
      <c r="J57" s="286"/>
      <c r="K57" s="290"/>
      <c r="L57" s="799"/>
      <c r="M57" s="845"/>
    </row>
    <row r="58" spans="1:13" ht="24" customHeight="1">
      <c r="A58" s="763"/>
      <c r="B58" s="894"/>
      <c r="C58" s="831"/>
      <c r="D58" s="210" t="s">
        <v>730</v>
      </c>
      <c r="E58" s="319"/>
      <c r="F58" s="319"/>
      <c r="G58" s="290"/>
      <c r="H58" s="290"/>
      <c r="I58" s="290"/>
      <c r="J58" s="286"/>
      <c r="K58" s="290"/>
      <c r="L58" s="799"/>
      <c r="M58" s="845"/>
    </row>
    <row r="59" spans="1:13" ht="24" customHeight="1">
      <c r="A59" s="763"/>
      <c r="B59" s="894"/>
      <c r="C59" s="831"/>
      <c r="D59" s="211" t="s">
        <v>731</v>
      </c>
      <c r="E59" s="319"/>
      <c r="F59" s="319"/>
      <c r="G59" s="290">
        <v>3</v>
      </c>
      <c r="H59" s="290"/>
      <c r="I59" s="290"/>
      <c r="J59" s="286"/>
      <c r="K59" s="290"/>
      <c r="L59" s="799"/>
      <c r="M59" s="845"/>
    </row>
    <row r="60" spans="1:13" ht="24" customHeight="1">
      <c r="A60" s="763"/>
      <c r="B60" s="894"/>
      <c r="C60" s="831"/>
      <c r="D60" s="211" t="s">
        <v>732</v>
      </c>
      <c r="E60" s="319"/>
      <c r="F60" s="319"/>
      <c r="G60" s="290"/>
      <c r="H60" s="290"/>
      <c r="I60" s="290"/>
      <c r="J60" s="286"/>
      <c r="K60" s="290"/>
      <c r="L60" s="799"/>
      <c r="M60" s="845"/>
    </row>
    <row r="61" spans="1:13" ht="24" customHeight="1">
      <c r="A61" s="763"/>
      <c r="B61" s="894"/>
      <c r="C61" s="831"/>
      <c r="D61" s="211" t="s">
        <v>733</v>
      </c>
      <c r="E61" s="319"/>
      <c r="F61" s="319"/>
      <c r="G61" s="290"/>
      <c r="H61" s="290"/>
      <c r="I61" s="290"/>
      <c r="J61" s="286"/>
      <c r="K61" s="290"/>
      <c r="L61" s="799"/>
      <c r="M61" s="845"/>
    </row>
    <row r="62" spans="1:13" ht="24" customHeight="1">
      <c r="A62" s="763"/>
      <c r="B62" s="894"/>
      <c r="C62" s="831"/>
      <c r="D62" s="210" t="s">
        <v>734</v>
      </c>
      <c r="E62" s="319"/>
      <c r="F62" s="319"/>
      <c r="G62" s="290"/>
      <c r="H62" s="290"/>
      <c r="I62" s="290"/>
      <c r="J62" s="286"/>
      <c r="K62" s="290"/>
      <c r="L62" s="799"/>
      <c r="M62" s="845"/>
    </row>
    <row r="63" spans="1:13" ht="24" customHeight="1">
      <c r="A63" s="763"/>
      <c r="B63" s="894"/>
      <c r="C63" s="831"/>
      <c r="D63" s="211" t="s">
        <v>735</v>
      </c>
      <c r="E63" s="319"/>
      <c r="F63" s="319"/>
      <c r="G63" s="290"/>
      <c r="H63" s="290"/>
      <c r="I63" s="290"/>
      <c r="J63" s="286"/>
      <c r="K63" s="290"/>
      <c r="L63" s="799"/>
      <c r="M63" s="845"/>
    </row>
    <row r="64" spans="1:13" ht="24" customHeight="1">
      <c r="A64" s="763"/>
      <c r="B64" s="894"/>
      <c r="C64" s="831"/>
      <c r="D64" s="211" t="s">
        <v>736</v>
      </c>
      <c r="E64" s="319"/>
      <c r="F64" s="319"/>
      <c r="G64" s="290"/>
      <c r="H64" s="290"/>
      <c r="I64" s="290"/>
      <c r="J64" s="286"/>
      <c r="K64" s="290"/>
      <c r="L64" s="799"/>
      <c r="M64" s="845"/>
    </row>
    <row r="65" spans="1:13" ht="24" customHeight="1">
      <c r="A65" s="763"/>
      <c r="B65" s="894"/>
      <c r="C65" s="831"/>
      <c r="D65" s="211" t="s">
        <v>737</v>
      </c>
      <c r="E65" s="319"/>
      <c r="F65" s="319"/>
      <c r="G65" s="290"/>
      <c r="H65" s="290"/>
      <c r="I65" s="290"/>
      <c r="J65" s="286"/>
      <c r="K65" s="290"/>
      <c r="L65" s="799"/>
      <c r="M65" s="845"/>
    </row>
    <row r="66" spans="1:13" ht="24" customHeight="1">
      <c r="A66" s="763"/>
      <c r="B66" s="894"/>
      <c r="C66" s="831" t="s">
        <v>50</v>
      </c>
      <c r="D66" s="210" t="s">
        <v>738</v>
      </c>
      <c r="E66" s="319"/>
      <c r="F66" s="175"/>
      <c r="G66" s="290"/>
      <c r="H66" s="290"/>
      <c r="I66" s="290"/>
      <c r="J66" s="286"/>
      <c r="K66" s="290"/>
      <c r="L66" s="799">
        <f>SUM(E66:K69)</f>
        <v>1</v>
      </c>
      <c r="M66" s="845"/>
    </row>
    <row r="67" spans="1:13" ht="24" customHeight="1">
      <c r="A67" s="763"/>
      <c r="B67" s="894"/>
      <c r="C67" s="831"/>
      <c r="D67" s="210" t="s">
        <v>739</v>
      </c>
      <c r="E67" s="319"/>
      <c r="F67" s="175"/>
      <c r="G67" s="290"/>
      <c r="H67" s="290"/>
      <c r="I67" s="290"/>
      <c r="J67" s="286"/>
      <c r="K67" s="290"/>
      <c r="L67" s="799"/>
      <c r="M67" s="845"/>
    </row>
    <row r="68" spans="1:13" ht="24" customHeight="1">
      <c r="A68" s="763"/>
      <c r="B68" s="894"/>
      <c r="C68" s="831"/>
      <c r="D68" s="210" t="s">
        <v>740</v>
      </c>
      <c r="E68" s="319"/>
      <c r="F68" s="175"/>
      <c r="G68" s="290">
        <v>1</v>
      </c>
      <c r="H68" s="290"/>
      <c r="I68" s="290"/>
      <c r="J68" s="286"/>
      <c r="K68" s="290"/>
      <c r="L68" s="799"/>
      <c r="M68" s="845"/>
    </row>
    <row r="69" spans="1:13" ht="24" customHeight="1">
      <c r="A69" s="763"/>
      <c r="B69" s="894"/>
      <c r="C69" s="831"/>
      <c r="D69" s="210" t="s">
        <v>741</v>
      </c>
      <c r="E69" s="319"/>
      <c r="F69" s="175"/>
      <c r="G69" s="290"/>
      <c r="H69" s="290"/>
      <c r="I69" s="290"/>
      <c r="J69" s="286"/>
      <c r="K69" s="290"/>
      <c r="L69" s="799"/>
      <c r="M69" s="845"/>
    </row>
    <row r="70" spans="1:13" ht="24" customHeight="1">
      <c r="A70" s="763"/>
      <c r="B70" s="894"/>
      <c r="C70" s="831" t="s">
        <v>51</v>
      </c>
      <c r="D70" s="210" t="s">
        <v>742</v>
      </c>
      <c r="E70" s="175"/>
      <c r="F70" s="175"/>
      <c r="G70" s="290"/>
      <c r="H70" s="290"/>
      <c r="I70" s="290"/>
      <c r="J70" s="286"/>
      <c r="K70" s="290"/>
      <c r="L70" s="799">
        <f>SUM(E70:K72)</f>
        <v>0</v>
      </c>
      <c r="M70" s="845"/>
    </row>
    <row r="71" spans="1:13" ht="24" customHeight="1">
      <c r="A71" s="763"/>
      <c r="B71" s="894"/>
      <c r="C71" s="831"/>
      <c r="D71" s="210" t="s">
        <v>743</v>
      </c>
      <c r="E71" s="175"/>
      <c r="F71" s="175"/>
      <c r="G71" s="290"/>
      <c r="H71" s="290"/>
      <c r="I71" s="290"/>
      <c r="J71" s="286"/>
      <c r="K71" s="290"/>
      <c r="L71" s="799"/>
      <c r="M71" s="845"/>
    </row>
    <row r="72" spans="1:13" ht="24" customHeight="1">
      <c r="A72" s="763"/>
      <c r="B72" s="894"/>
      <c r="C72" s="831"/>
      <c r="D72" s="210" t="s">
        <v>744</v>
      </c>
      <c r="E72" s="175"/>
      <c r="F72" s="175"/>
      <c r="G72" s="290"/>
      <c r="H72" s="290"/>
      <c r="I72" s="290"/>
      <c r="J72" s="286"/>
      <c r="K72" s="290"/>
      <c r="L72" s="799"/>
      <c r="M72" s="845"/>
    </row>
    <row r="73" spans="1:13" ht="24" customHeight="1">
      <c r="A73" s="763"/>
      <c r="B73" s="894"/>
      <c r="C73" s="831" t="s">
        <v>52</v>
      </c>
      <c r="D73" s="210" t="s">
        <v>745</v>
      </c>
      <c r="E73" s="319"/>
      <c r="F73" s="319"/>
      <c r="G73" s="290"/>
      <c r="H73" s="290"/>
      <c r="I73" s="290"/>
      <c r="J73" s="286"/>
      <c r="K73" s="290"/>
      <c r="L73" s="799">
        <f>SUM(E73:K78)</f>
        <v>5</v>
      </c>
      <c r="M73" s="845"/>
    </row>
    <row r="74" spans="1:13" ht="24" customHeight="1">
      <c r="A74" s="763"/>
      <c r="B74" s="894"/>
      <c r="C74" s="831"/>
      <c r="D74" s="210" t="s">
        <v>746</v>
      </c>
      <c r="E74" s="319"/>
      <c r="F74" s="319"/>
      <c r="G74" s="290"/>
      <c r="H74" s="290"/>
      <c r="I74" s="290">
        <v>1</v>
      </c>
      <c r="J74" s="286"/>
      <c r="K74" s="290"/>
      <c r="L74" s="799"/>
      <c r="M74" s="845"/>
    </row>
    <row r="75" spans="1:13" ht="24" customHeight="1">
      <c r="A75" s="763"/>
      <c r="B75" s="894"/>
      <c r="C75" s="831"/>
      <c r="D75" s="210" t="s">
        <v>747</v>
      </c>
      <c r="E75" s="319"/>
      <c r="F75" s="319"/>
      <c r="G75" s="290"/>
      <c r="H75" s="290">
        <v>1</v>
      </c>
      <c r="I75" s="290"/>
      <c r="J75" s="286"/>
      <c r="K75" s="290"/>
      <c r="L75" s="799"/>
      <c r="M75" s="845"/>
    </row>
    <row r="76" spans="1:13" ht="24" customHeight="1">
      <c r="A76" s="763"/>
      <c r="B76" s="894"/>
      <c r="C76" s="831"/>
      <c r="D76" s="210" t="s">
        <v>748</v>
      </c>
      <c r="E76" s="319"/>
      <c r="F76" s="319"/>
      <c r="G76" s="290">
        <v>1</v>
      </c>
      <c r="H76" s="290"/>
      <c r="I76" s="290"/>
      <c r="J76" s="286"/>
      <c r="K76" s="290"/>
      <c r="L76" s="799"/>
      <c r="M76" s="845"/>
    </row>
    <row r="77" spans="1:13" ht="24" customHeight="1">
      <c r="A77" s="763"/>
      <c r="B77" s="894"/>
      <c r="C77" s="831"/>
      <c r="D77" s="210" t="s">
        <v>749</v>
      </c>
      <c r="E77" s="319"/>
      <c r="F77" s="319"/>
      <c r="G77" s="290">
        <v>1</v>
      </c>
      <c r="H77" s="290">
        <v>1</v>
      </c>
      <c r="I77" s="290"/>
      <c r="J77" s="286"/>
      <c r="K77" s="290"/>
      <c r="L77" s="799"/>
      <c r="M77" s="845"/>
    </row>
    <row r="78" spans="1:13" ht="24" customHeight="1">
      <c r="A78" s="763"/>
      <c r="B78" s="894"/>
      <c r="C78" s="831"/>
      <c r="D78" s="210" t="s">
        <v>750</v>
      </c>
      <c r="E78" s="319"/>
      <c r="F78" s="319"/>
      <c r="G78" s="290"/>
      <c r="H78" s="290"/>
      <c r="I78" s="290"/>
      <c r="J78" s="286"/>
      <c r="K78" s="290"/>
      <c r="L78" s="799"/>
      <c r="M78" s="845"/>
    </row>
    <row r="79" spans="1:13" ht="24" customHeight="1">
      <c r="A79" s="763"/>
      <c r="B79" s="894"/>
      <c r="C79" s="269" t="s">
        <v>62</v>
      </c>
      <c r="D79" s="212"/>
      <c r="E79" s="175"/>
      <c r="F79" s="175"/>
      <c r="G79" s="290"/>
      <c r="H79" s="290"/>
      <c r="I79" s="290"/>
      <c r="J79" s="286"/>
      <c r="K79" s="290"/>
      <c r="L79" s="209">
        <f>SUM(E79:K79)</f>
        <v>0</v>
      </c>
      <c r="M79" s="845"/>
    </row>
    <row r="80" spans="1:13" ht="24" customHeight="1">
      <c r="A80" s="763"/>
      <c r="B80" s="894"/>
      <c r="C80" s="831" t="s">
        <v>228</v>
      </c>
      <c r="D80" s="210" t="s">
        <v>751</v>
      </c>
      <c r="E80" s="175"/>
      <c r="F80" s="175"/>
      <c r="G80" s="290"/>
      <c r="H80" s="290"/>
      <c r="I80" s="290"/>
      <c r="J80" s="286"/>
      <c r="K80" s="290"/>
      <c r="L80" s="799">
        <f>SUM(E80:K81)</f>
        <v>0</v>
      </c>
      <c r="M80" s="845"/>
    </row>
    <row r="81" spans="1:27" ht="24" customHeight="1">
      <c r="A81" s="763"/>
      <c r="B81" s="894"/>
      <c r="C81" s="831"/>
      <c r="D81" s="210" t="s">
        <v>752</v>
      </c>
      <c r="E81" s="175"/>
      <c r="F81" s="175"/>
      <c r="G81" s="290"/>
      <c r="H81" s="290"/>
      <c r="I81" s="290"/>
      <c r="J81" s="286"/>
      <c r="K81" s="290"/>
      <c r="L81" s="799"/>
      <c r="M81" s="845"/>
    </row>
    <row r="82" spans="1:27" ht="24" customHeight="1">
      <c r="A82" s="763"/>
      <c r="B82" s="882" t="s">
        <v>150</v>
      </c>
      <c r="C82" s="886" t="s">
        <v>168</v>
      </c>
      <c r="D82" s="180" t="s">
        <v>753</v>
      </c>
      <c r="E82" s="318"/>
      <c r="F82" s="318"/>
      <c r="G82" s="291">
        <v>1</v>
      </c>
      <c r="H82" s="291"/>
      <c r="I82" s="291"/>
      <c r="J82" s="285"/>
      <c r="K82" s="291"/>
      <c r="L82" s="798">
        <f>SUM(E82:K96)</f>
        <v>87</v>
      </c>
      <c r="M82" s="876">
        <f>SUM(L82:L114)</f>
        <v>113</v>
      </c>
    </row>
    <row r="83" spans="1:27" ht="24" customHeight="1">
      <c r="A83" s="763"/>
      <c r="B83" s="882"/>
      <c r="C83" s="886"/>
      <c r="D83" s="180" t="s">
        <v>754</v>
      </c>
      <c r="E83" s="318"/>
      <c r="F83" s="318"/>
      <c r="G83" s="291">
        <v>4</v>
      </c>
      <c r="H83" s="291"/>
      <c r="I83" s="291"/>
      <c r="J83" s="285"/>
      <c r="K83" s="291"/>
      <c r="L83" s="798"/>
      <c r="M83" s="877"/>
    </row>
    <row r="84" spans="1:27" ht="24" customHeight="1">
      <c r="A84" s="763"/>
      <c r="B84" s="882"/>
      <c r="C84" s="886"/>
      <c r="D84" s="180" t="s">
        <v>755</v>
      </c>
      <c r="E84" s="318"/>
      <c r="F84" s="318"/>
      <c r="G84" s="291"/>
      <c r="H84" s="291"/>
      <c r="I84" s="291"/>
      <c r="J84" s="285"/>
      <c r="K84" s="291"/>
      <c r="L84" s="798"/>
      <c r="M84" s="877"/>
    </row>
    <row r="85" spans="1:27" ht="24" customHeight="1">
      <c r="A85" s="763"/>
      <c r="B85" s="882"/>
      <c r="C85" s="886"/>
      <c r="D85" s="180" t="s">
        <v>756</v>
      </c>
      <c r="E85" s="318"/>
      <c r="F85" s="318"/>
      <c r="G85" s="291">
        <v>5</v>
      </c>
      <c r="H85" s="291">
        <v>2</v>
      </c>
      <c r="I85" s="291">
        <v>1</v>
      </c>
      <c r="J85" s="285"/>
      <c r="K85" s="291"/>
      <c r="L85" s="798"/>
      <c r="M85" s="877"/>
    </row>
    <row r="86" spans="1:27" ht="24" customHeight="1">
      <c r="A86" s="763"/>
      <c r="B86" s="882"/>
      <c r="C86" s="886"/>
      <c r="D86" s="180" t="s">
        <v>757</v>
      </c>
      <c r="E86" s="318"/>
      <c r="F86" s="318"/>
      <c r="G86" s="291"/>
      <c r="H86" s="291"/>
      <c r="I86" s="291"/>
      <c r="J86" s="285"/>
      <c r="K86" s="291"/>
      <c r="L86" s="798"/>
      <c r="M86" s="877"/>
    </row>
    <row r="87" spans="1:27" ht="24" customHeight="1">
      <c r="A87" s="763"/>
      <c r="B87" s="882"/>
      <c r="C87" s="886"/>
      <c r="D87" s="180" t="s">
        <v>758</v>
      </c>
      <c r="E87" s="318"/>
      <c r="F87" s="318"/>
      <c r="G87" s="291"/>
      <c r="H87" s="291"/>
      <c r="I87" s="291"/>
      <c r="J87" s="285"/>
      <c r="K87" s="291"/>
      <c r="L87" s="798"/>
      <c r="M87" s="877"/>
    </row>
    <row r="88" spans="1:27" ht="24" customHeight="1">
      <c r="A88" s="763"/>
      <c r="B88" s="882"/>
      <c r="C88" s="886"/>
      <c r="D88" s="180" t="s">
        <v>759</v>
      </c>
      <c r="E88" s="318"/>
      <c r="F88" s="318"/>
      <c r="G88" s="291">
        <v>8</v>
      </c>
      <c r="H88" s="291">
        <v>4</v>
      </c>
      <c r="I88" s="291">
        <v>1</v>
      </c>
      <c r="J88" s="285"/>
      <c r="K88" s="291"/>
      <c r="L88" s="798"/>
      <c r="M88" s="877"/>
    </row>
    <row r="89" spans="1:27" ht="24" customHeight="1">
      <c r="A89" s="763"/>
      <c r="B89" s="882"/>
      <c r="C89" s="886"/>
      <c r="D89" s="180" t="s">
        <v>791</v>
      </c>
      <c r="E89" s="318"/>
      <c r="F89" s="318"/>
      <c r="G89" s="291">
        <v>2</v>
      </c>
      <c r="H89" s="291">
        <v>1</v>
      </c>
      <c r="I89" s="291"/>
      <c r="J89" s="285"/>
      <c r="K89" s="291">
        <v>1</v>
      </c>
      <c r="L89" s="798"/>
      <c r="M89" s="877"/>
    </row>
    <row r="90" spans="1:27" ht="24" customHeight="1">
      <c r="A90" s="763"/>
      <c r="B90" s="882"/>
      <c r="C90" s="886"/>
      <c r="D90" s="180" t="s">
        <v>760</v>
      </c>
      <c r="E90" s="318"/>
      <c r="F90" s="318"/>
      <c r="G90" s="291">
        <v>15</v>
      </c>
      <c r="H90" s="291">
        <v>7</v>
      </c>
      <c r="I90" s="291"/>
      <c r="J90" s="285"/>
      <c r="K90" s="291">
        <v>12</v>
      </c>
      <c r="L90" s="798"/>
      <c r="M90" s="877"/>
    </row>
    <row r="91" spans="1:27" ht="24" customHeight="1">
      <c r="A91" s="763"/>
      <c r="B91" s="882"/>
      <c r="C91" s="886"/>
      <c r="D91" s="180" t="s">
        <v>761</v>
      </c>
      <c r="E91" s="318"/>
      <c r="F91" s="318"/>
      <c r="G91" s="291">
        <v>6</v>
      </c>
      <c r="H91" s="291">
        <v>3</v>
      </c>
      <c r="I91" s="291">
        <v>1</v>
      </c>
      <c r="J91" s="285"/>
      <c r="K91" s="291"/>
      <c r="L91" s="798"/>
      <c r="M91" s="877"/>
    </row>
    <row r="92" spans="1:27" ht="24" customHeight="1">
      <c r="A92" s="763"/>
      <c r="B92" s="882"/>
      <c r="C92" s="886"/>
      <c r="D92" s="180" t="s">
        <v>762</v>
      </c>
      <c r="E92" s="318"/>
      <c r="F92" s="318"/>
      <c r="G92" s="291"/>
      <c r="H92" s="291"/>
      <c r="I92" s="291"/>
      <c r="J92" s="285"/>
      <c r="K92" s="291"/>
      <c r="L92" s="798"/>
      <c r="M92" s="877"/>
    </row>
    <row r="93" spans="1:27" s="317" customFormat="1" ht="24" customHeight="1">
      <c r="A93" s="763"/>
      <c r="B93" s="882"/>
      <c r="C93" s="886"/>
      <c r="D93" s="320" t="s">
        <v>802</v>
      </c>
      <c r="E93" s="318"/>
      <c r="F93" s="318"/>
      <c r="G93" s="291">
        <v>5</v>
      </c>
      <c r="H93" s="291"/>
      <c r="I93" s="291"/>
      <c r="J93" s="285"/>
      <c r="K93" s="291"/>
      <c r="L93" s="798"/>
      <c r="M93" s="877"/>
      <c r="N93" s="459"/>
      <c r="O93" s="459"/>
      <c r="P93" s="459"/>
      <c r="Q93" s="459"/>
      <c r="R93" s="459"/>
      <c r="S93" s="459"/>
      <c r="T93" s="459"/>
      <c r="U93" s="459"/>
      <c r="V93" s="459"/>
      <c r="W93" s="459"/>
      <c r="X93" s="459"/>
      <c r="Y93" s="459"/>
      <c r="Z93" s="459"/>
      <c r="AA93" s="459"/>
    </row>
    <row r="94" spans="1:27" ht="24" customHeight="1">
      <c r="A94" s="763"/>
      <c r="B94" s="882"/>
      <c r="C94" s="886"/>
      <c r="D94" s="180" t="s">
        <v>763</v>
      </c>
      <c r="E94" s="318"/>
      <c r="F94" s="318"/>
      <c r="G94" s="291"/>
      <c r="H94" s="291"/>
      <c r="I94" s="291"/>
      <c r="J94" s="285"/>
      <c r="K94" s="291"/>
      <c r="L94" s="798"/>
      <c r="M94" s="877"/>
    </row>
    <row r="95" spans="1:27" ht="30" customHeight="1">
      <c r="A95" s="763"/>
      <c r="B95" s="882"/>
      <c r="C95" s="886"/>
      <c r="D95" s="180" t="s">
        <v>764</v>
      </c>
      <c r="E95" s="318"/>
      <c r="F95" s="318"/>
      <c r="G95" s="291"/>
      <c r="H95" s="291"/>
      <c r="I95" s="291"/>
      <c r="J95" s="285"/>
      <c r="K95" s="291">
        <v>8</v>
      </c>
      <c r="L95" s="798"/>
      <c r="M95" s="877"/>
    </row>
    <row r="96" spans="1:27" ht="24" customHeight="1">
      <c r="A96" s="763"/>
      <c r="B96" s="882"/>
      <c r="C96" s="886"/>
      <c r="D96" s="180" t="s">
        <v>765</v>
      </c>
      <c r="E96" s="318"/>
      <c r="F96" s="318"/>
      <c r="G96" s="291"/>
      <c r="H96" s="291"/>
      <c r="I96" s="291"/>
      <c r="J96" s="285"/>
      <c r="K96" s="291"/>
      <c r="L96" s="798"/>
      <c r="M96" s="877"/>
    </row>
    <row r="97" spans="1:27" ht="24" customHeight="1">
      <c r="A97" s="763"/>
      <c r="B97" s="882"/>
      <c r="C97" s="892" t="s">
        <v>162</v>
      </c>
      <c r="D97" s="180" t="s">
        <v>766</v>
      </c>
      <c r="E97" s="174"/>
      <c r="F97" s="174"/>
      <c r="G97" s="291"/>
      <c r="H97" s="291"/>
      <c r="I97" s="291"/>
      <c r="J97" s="285"/>
      <c r="K97" s="293">
        <v>8</v>
      </c>
      <c r="L97" s="798">
        <f>SUM(E97:K99)</f>
        <v>8</v>
      </c>
      <c r="M97" s="877"/>
    </row>
    <row r="98" spans="1:27" ht="24" customHeight="1">
      <c r="A98" s="763"/>
      <c r="B98" s="882"/>
      <c r="C98" s="892"/>
      <c r="D98" s="180" t="s">
        <v>811</v>
      </c>
      <c r="E98" s="174"/>
      <c r="F98" s="174"/>
      <c r="G98" s="291"/>
      <c r="H98" s="291"/>
      <c r="I98" s="291"/>
      <c r="J98" s="285"/>
      <c r="K98" s="291"/>
      <c r="L98" s="798"/>
      <c r="M98" s="877"/>
    </row>
    <row r="99" spans="1:27" ht="24" customHeight="1">
      <c r="A99" s="763"/>
      <c r="B99" s="882"/>
      <c r="C99" s="892"/>
      <c r="D99" s="180" t="s">
        <v>767</v>
      </c>
      <c r="E99" s="174"/>
      <c r="F99" s="174"/>
      <c r="G99" s="291"/>
      <c r="H99" s="291"/>
      <c r="I99" s="291"/>
      <c r="J99" s="285"/>
      <c r="K99" s="291"/>
      <c r="L99" s="798"/>
      <c r="M99" s="877"/>
    </row>
    <row r="100" spans="1:27" ht="24" customHeight="1">
      <c r="A100" s="763"/>
      <c r="B100" s="882"/>
      <c r="C100" s="892" t="s">
        <v>233</v>
      </c>
      <c r="D100" s="213" t="s">
        <v>768</v>
      </c>
      <c r="E100" s="174"/>
      <c r="F100" s="174"/>
      <c r="G100" s="291"/>
      <c r="H100" s="291"/>
      <c r="I100" s="291"/>
      <c r="J100" s="285"/>
      <c r="K100" s="291"/>
      <c r="L100" s="798">
        <f>SUM(E100:K102)</f>
        <v>0</v>
      </c>
      <c r="M100" s="877"/>
    </row>
    <row r="101" spans="1:27" ht="24" customHeight="1">
      <c r="A101" s="763"/>
      <c r="B101" s="882"/>
      <c r="C101" s="892"/>
      <c r="D101" s="213" t="s">
        <v>769</v>
      </c>
      <c r="E101" s="174"/>
      <c r="F101" s="174"/>
      <c r="G101" s="291"/>
      <c r="H101" s="291"/>
      <c r="I101" s="291"/>
      <c r="J101" s="285"/>
      <c r="K101" s="291"/>
      <c r="L101" s="798"/>
      <c r="M101" s="877"/>
    </row>
    <row r="102" spans="1:27" ht="24" customHeight="1">
      <c r="A102" s="763"/>
      <c r="B102" s="882"/>
      <c r="C102" s="892"/>
      <c r="D102" s="213" t="s">
        <v>770</v>
      </c>
      <c r="E102" s="174"/>
      <c r="F102" s="174"/>
      <c r="G102" s="291"/>
      <c r="H102" s="291"/>
      <c r="I102" s="291"/>
      <c r="J102" s="285"/>
      <c r="K102" s="291"/>
      <c r="L102" s="798"/>
      <c r="M102" s="877"/>
    </row>
    <row r="103" spans="1:27" ht="24" customHeight="1">
      <c r="A103" s="763"/>
      <c r="B103" s="882"/>
      <c r="C103" s="892" t="s">
        <v>257</v>
      </c>
      <c r="D103" s="180" t="s">
        <v>771</v>
      </c>
      <c r="E103" s="318"/>
      <c r="F103" s="174"/>
      <c r="G103" s="291"/>
      <c r="H103" s="291"/>
      <c r="I103" s="291"/>
      <c r="J103" s="285"/>
      <c r="K103" s="291"/>
      <c r="L103" s="798">
        <f>SUM(E103:K107)</f>
        <v>0</v>
      </c>
      <c r="M103" s="877"/>
    </row>
    <row r="104" spans="1:27" ht="24" customHeight="1">
      <c r="A104" s="763"/>
      <c r="B104" s="882"/>
      <c r="C104" s="892"/>
      <c r="D104" s="180" t="s">
        <v>772</v>
      </c>
      <c r="E104" s="318"/>
      <c r="F104" s="174"/>
      <c r="G104" s="291"/>
      <c r="H104" s="291"/>
      <c r="I104" s="291"/>
      <c r="J104" s="285"/>
      <c r="K104" s="291"/>
      <c r="L104" s="798"/>
      <c r="M104" s="877"/>
    </row>
    <row r="105" spans="1:27" ht="24" customHeight="1">
      <c r="A105" s="763"/>
      <c r="B105" s="882"/>
      <c r="C105" s="892"/>
      <c r="D105" s="180" t="s">
        <v>773</v>
      </c>
      <c r="E105" s="174"/>
      <c r="F105" s="174"/>
      <c r="G105" s="291"/>
      <c r="H105" s="291"/>
      <c r="I105" s="291"/>
      <c r="J105" s="285"/>
      <c r="K105" s="291"/>
      <c r="L105" s="798"/>
      <c r="M105" s="877"/>
    </row>
    <row r="106" spans="1:27" ht="24" customHeight="1">
      <c r="A106" s="763"/>
      <c r="B106" s="882"/>
      <c r="C106" s="892"/>
      <c r="D106" s="180" t="s">
        <v>774</v>
      </c>
      <c r="E106" s="174"/>
      <c r="F106" s="174"/>
      <c r="G106" s="291"/>
      <c r="H106" s="291"/>
      <c r="I106" s="291"/>
      <c r="J106" s="285"/>
      <c r="K106" s="291"/>
      <c r="L106" s="798"/>
      <c r="M106" s="877"/>
    </row>
    <row r="107" spans="1:27" ht="24" customHeight="1">
      <c r="A107" s="763"/>
      <c r="B107" s="882"/>
      <c r="C107" s="892"/>
      <c r="D107" s="180" t="s">
        <v>775</v>
      </c>
      <c r="E107" s="174"/>
      <c r="F107" s="174"/>
      <c r="G107" s="291"/>
      <c r="H107" s="291"/>
      <c r="I107" s="291"/>
      <c r="J107" s="285"/>
      <c r="K107" s="291"/>
      <c r="L107" s="798"/>
      <c r="M107" s="877"/>
    </row>
    <row r="108" spans="1:27" ht="24" customHeight="1">
      <c r="A108" s="763"/>
      <c r="B108" s="882"/>
      <c r="C108" s="892" t="s">
        <v>291</v>
      </c>
      <c r="D108" s="180" t="s">
        <v>776</v>
      </c>
      <c r="E108" s="174"/>
      <c r="F108" s="174"/>
      <c r="G108" s="291"/>
      <c r="H108" s="291"/>
      <c r="I108" s="291"/>
      <c r="J108" s="285"/>
      <c r="K108" s="291"/>
      <c r="L108" s="798">
        <f>SUM(E108:K109)</f>
        <v>0</v>
      </c>
      <c r="M108" s="877"/>
    </row>
    <row r="109" spans="1:27" ht="30" customHeight="1">
      <c r="A109" s="763"/>
      <c r="B109" s="882"/>
      <c r="C109" s="892"/>
      <c r="D109" s="180" t="s">
        <v>777</v>
      </c>
      <c r="E109" s="174"/>
      <c r="F109" s="174"/>
      <c r="G109" s="291"/>
      <c r="H109" s="291"/>
      <c r="I109" s="291"/>
      <c r="J109" s="285"/>
      <c r="K109" s="291"/>
      <c r="L109" s="798"/>
      <c r="M109" s="877"/>
    </row>
    <row r="110" spans="1:27" s="317" customFormat="1" ht="30" customHeight="1">
      <c r="A110" s="763"/>
      <c r="B110" s="882"/>
      <c r="C110" s="892" t="s">
        <v>973</v>
      </c>
      <c r="D110" s="320" t="s">
        <v>1091</v>
      </c>
      <c r="E110" s="318"/>
      <c r="F110" s="318"/>
      <c r="G110" s="291">
        <v>1</v>
      </c>
      <c r="H110" s="291"/>
      <c r="I110" s="291"/>
      <c r="J110" s="285"/>
      <c r="K110" s="291">
        <v>11</v>
      </c>
      <c r="L110" s="798">
        <f>SUM(E110:K112)</f>
        <v>18</v>
      </c>
      <c r="M110" s="877"/>
      <c r="N110" s="459"/>
      <c r="O110" s="459"/>
      <c r="P110" s="459"/>
      <c r="Q110" s="459"/>
      <c r="R110" s="459"/>
      <c r="S110" s="459"/>
      <c r="T110" s="459"/>
      <c r="U110" s="459"/>
      <c r="V110" s="459"/>
      <c r="W110" s="459"/>
      <c r="X110" s="459"/>
      <c r="Y110" s="459"/>
      <c r="Z110" s="459"/>
      <c r="AA110" s="459"/>
    </row>
    <row r="111" spans="1:27" s="317" customFormat="1" ht="30" customHeight="1">
      <c r="A111" s="763"/>
      <c r="B111" s="882"/>
      <c r="C111" s="892"/>
      <c r="D111" s="320" t="s">
        <v>983</v>
      </c>
      <c r="E111" s="318"/>
      <c r="F111" s="318"/>
      <c r="G111" s="291">
        <v>3</v>
      </c>
      <c r="H111" s="291"/>
      <c r="I111" s="291"/>
      <c r="J111" s="285"/>
      <c r="K111" s="291"/>
      <c r="L111" s="798"/>
      <c r="M111" s="877"/>
      <c r="N111" s="459"/>
      <c r="O111" s="459"/>
      <c r="P111" s="459"/>
      <c r="Q111" s="459"/>
      <c r="R111" s="459"/>
      <c r="S111" s="459"/>
      <c r="T111" s="459"/>
      <c r="U111" s="459"/>
      <c r="V111" s="459"/>
      <c r="W111" s="459"/>
      <c r="X111" s="459"/>
      <c r="Y111" s="459"/>
      <c r="Z111" s="459"/>
      <c r="AA111" s="459"/>
    </row>
    <row r="112" spans="1:27" s="317" customFormat="1" ht="30" customHeight="1">
      <c r="A112" s="763"/>
      <c r="B112" s="882"/>
      <c r="C112" s="892"/>
      <c r="D112" s="320" t="s">
        <v>984</v>
      </c>
      <c r="E112" s="318"/>
      <c r="F112" s="318"/>
      <c r="G112" s="291">
        <v>2</v>
      </c>
      <c r="H112" s="291">
        <v>1</v>
      </c>
      <c r="I112" s="291"/>
      <c r="J112" s="285"/>
      <c r="K112" s="291"/>
      <c r="L112" s="798"/>
      <c r="M112" s="877"/>
      <c r="N112" s="459"/>
      <c r="O112" s="459"/>
      <c r="P112" s="459"/>
      <c r="Q112" s="459"/>
      <c r="R112" s="459"/>
      <c r="S112" s="459"/>
      <c r="T112" s="459"/>
      <c r="U112" s="459"/>
      <c r="V112" s="459"/>
      <c r="W112" s="459"/>
      <c r="X112" s="459"/>
      <c r="Y112" s="459"/>
      <c r="Z112" s="459"/>
      <c r="AA112" s="459"/>
    </row>
    <row r="113" spans="1:13" ht="24" customHeight="1">
      <c r="A113" s="826"/>
      <c r="B113" s="882"/>
      <c r="C113" s="901" t="s">
        <v>89</v>
      </c>
      <c r="D113" s="180" t="s">
        <v>778</v>
      </c>
      <c r="E113" s="174"/>
      <c r="F113" s="174"/>
      <c r="G113" s="291"/>
      <c r="H113" s="291"/>
      <c r="I113" s="291"/>
      <c r="J113" s="285"/>
      <c r="K113" s="291"/>
      <c r="L113" s="798">
        <f>SUM(E113:K114)</f>
        <v>0</v>
      </c>
      <c r="M113" s="877"/>
    </row>
    <row r="114" spans="1:13" ht="24" customHeight="1">
      <c r="A114" s="160"/>
      <c r="B114" s="883"/>
      <c r="C114" s="902"/>
      <c r="D114" s="214" t="s">
        <v>779</v>
      </c>
      <c r="E114" s="154"/>
      <c r="F114" s="154"/>
      <c r="G114" s="292"/>
      <c r="H114" s="292"/>
      <c r="I114" s="292"/>
      <c r="J114" s="284"/>
      <c r="K114" s="292"/>
      <c r="L114" s="847"/>
      <c r="M114" s="878"/>
    </row>
    <row r="115" spans="1:13" ht="15.75">
      <c r="A115" s="887"/>
      <c r="B115" s="888"/>
      <c r="C115" s="889"/>
      <c r="D115" s="178"/>
      <c r="E115" s="71">
        <f t="shared" ref="E115:L115" si="0">SUM(E2:E114)</f>
        <v>0</v>
      </c>
      <c r="F115" s="71">
        <f t="shared" si="0"/>
        <v>0</v>
      </c>
      <c r="G115" s="71">
        <f t="shared" si="0"/>
        <v>88</v>
      </c>
      <c r="H115" s="71">
        <f t="shared" si="0"/>
        <v>31</v>
      </c>
      <c r="I115" s="71">
        <f t="shared" si="0"/>
        <v>16</v>
      </c>
      <c r="J115" s="71">
        <f t="shared" si="0"/>
        <v>0</v>
      </c>
      <c r="K115" s="71">
        <f t="shared" si="0"/>
        <v>95</v>
      </c>
      <c r="L115" s="71">
        <f t="shared" si="0"/>
        <v>230</v>
      </c>
      <c r="M115" s="68">
        <f>SUM(M2:M113)</f>
        <v>230</v>
      </c>
    </row>
    <row r="117" spans="1:13" s="459" customFormat="1">
      <c r="C117" s="479"/>
      <c r="D117" s="480"/>
    </row>
    <row r="118" spans="1:13" s="459" customFormat="1">
      <c r="C118" s="479"/>
      <c r="D118" s="480"/>
    </row>
    <row r="119" spans="1:13" s="459" customFormat="1">
      <c r="C119" s="479"/>
      <c r="D119" s="480"/>
    </row>
    <row r="120" spans="1:13" s="459" customFormat="1">
      <c r="C120" s="479"/>
      <c r="D120" s="480"/>
    </row>
    <row r="121" spans="1:13" s="459" customFormat="1">
      <c r="C121" s="479"/>
      <c r="D121" s="480"/>
    </row>
    <row r="122" spans="1:13" s="459" customFormat="1">
      <c r="C122" s="479"/>
      <c r="D122" s="480"/>
    </row>
    <row r="123" spans="1:13" s="459" customFormat="1">
      <c r="C123" s="479"/>
      <c r="D123" s="480"/>
    </row>
    <row r="124" spans="1:13" s="459" customFormat="1">
      <c r="C124" s="479"/>
      <c r="D124" s="480"/>
    </row>
    <row r="125" spans="1:13" s="459" customFormat="1">
      <c r="C125" s="479"/>
      <c r="D125" s="480"/>
    </row>
    <row r="126" spans="1:13" s="459" customFormat="1">
      <c r="C126" s="479"/>
      <c r="D126" s="480"/>
    </row>
    <row r="127" spans="1:13" s="459" customFormat="1">
      <c r="C127" s="479"/>
      <c r="D127" s="480"/>
    </row>
    <row r="128" spans="1:13" s="459" customFormat="1">
      <c r="C128" s="479"/>
      <c r="D128" s="480"/>
    </row>
    <row r="129" spans="3:4" s="459" customFormat="1">
      <c r="C129" s="479"/>
      <c r="D129" s="480"/>
    </row>
    <row r="130" spans="3:4" s="459" customFormat="1">
      <c r="C130" s="479"/>
      <c r="D130" s="480"/>
    </row>
    <row r="131" spans="3:4" s="459" customFormat="1">
      <c r="C131" s="479"/>
      <c r="D131" s="480"/>
    </row>
    <row r="132" spans="3:4" s="459" customFormat="1">
      <c r="C132" s="479"/>
      <c r="D132" s="480"/>
    </row>
    <row r="133" spans="3:4" s="459" customFormat="1">
      <c r="C133" s="479"/>
      <c r="D133" s="480"/>
    </row>
    <row r="134" spans="3:4" s="459" customFormat="1">
      <c r="C134" s="479"/>
      <c r="D134" s="480"/>
    </row>
    <row r="135" spans="3:4" s="459" customFormat="1">
      <c r="C135" s="479"/>
      <c r="D135" s="480"/>
    </row>
    <row r="136" spans="3:4" s="459" customFormat="1">
      <c r="C136" s="479"/>
      <c r="D136" s="480"/>
    </row>
    <row r="137" spans="3:4" s="459" customFormat="1">
      <c r="C137" s="479"/>
      <c r="D137" s="480"/>
    </row>
    <row r="138" spans="3:4" s="459" customFormat="1">
      <c r="C138" s="479"/>
      <c r="D138" s="480"/>
    </row>
    <row r="139" spans="3:4" s="459" customFormat="1">
      <c r="C139" s="479"/>
      <c r="D139" s="480"/>
    </row>
    <row r="140" spans="3:4" s="459" customFormat="1">
      <c r="C140" s="479"/>
      <c r="D140" s="480"/>
    </row>
    <row r="141" spans="3:4" s="459" customFormat="1">
      <c r="C141" s="479"/>
      <c r="D141" s="480"/>
    </row>
    <row r="142" spans="3:4" s="459" customFormat="1">
      <c r="C142" s="479"/>
      <c r="D142" s="480"/>
    </row>
    <row r="143" spans="3:4" s="459" customFormat="1">
      <c r="C143" s="479"/>
      <c r="D143" s="480"/>
    </row>
    <row r="144" spans="3:4" s="459" customFormat="1">
      <c r="C144" s="479"/>
      <c r="D144" s="480"/>
    </row>
    <row r="145" spans="3:4" s="459" customFormat="1">
      <c r="C145" s="479"/>
      <c r="D145" s="480"/>
    </row>
    <row r="146" spans="3:4" s="459" customFormat="1">
      <c r="C146" s="479"/>
      <c r="D146" s="480"/>
    </row>
    <row r="147" spans="3:4" s="459" customFormat="1">
      <c r="C147" s="479"/>
      <c r="D147" s="480"/>
    </row>
    <row r="148" spans="3:4" s="459" customFormat="1">
      <c r="C148" s="479"/>
      <c r="D148" s="480"/>
    </row>
    <row r="149" spans="3:4" s="459" customFormat="1">
      <c r="C149" s="479"/>
      <c r="D149" s="480"/>
    </row>
    <row r="150" spans="3:4" s="459" customFormat="1">
      <c r="C150" s="479"/>
      <c r="D150" s="480"/>
    </row>
    <row r="151" spans="3:4" s="459" customFormat="1">
      <c r="C151" s="479"/>
      <c r="D151" s="480"/>
    </row>
    <row r="152" spans="3:4" s="459" customFormat="1">
      <c r="C152" s="479"/>
      <c r="D152" s="480"/>
    </row>
    <row r="153" spans="3:4" s="459" customFormat="1">
      <c r="C153" s="479"/>
      <c r="D153" s="480"/>
    </row>
    <row r="154" spans="3:4" s="459" customFormat="1">
      <c r="C154" s="479"/>
      <c r="D154" s="480"/>
    </row>
    <row r="155" spans="3:4" s="459" customFormat="1">
      <c r="C155" s="479"/>
      <c r="D155" s="480"/>
    </row>
    <row r="156" spans="3:4" s="459" customFormat="1">
      <c r="C156" s="479"/>
      <c r="D156" s="480"/>
    </row>
    <row r="157" spans="3:4" s="459" customFormat="1">
      <c r="C157" s="479"/>
      <c r="D157" s="480"/>
    </row>
    <row r="158" spans="3:4" s="459" customFormat="1">
      <c r="C158" s="479"/>
      <c r="D158" s="480"/>
    </row>
    <row r="159" spans="3:4" s="459" customFormat="1">
      <c r="C159" s="479"/>
      <c r="D159" s="480"/>
    </row>
    <row r="160" spans="3:4" s="459" customFormat="1">
      <c r="C160" s="479"/>
      <c r="D160" s="480"/>
    </row>
    <row r="161" spans="3:4" s="459" customFormat="1">
      <c r="C161" s="479"/>
      <c r="D161" s="480"/>
    </row>
    <row r="162" spans="3:4" s="459" customFormat="1">
      <c r="C162" s="479"/>
      <c r="D162" s="480"/>
    </row>
    <row r="163" spans="3:4" s="459" customFormat="1">
      <c r="C163" s="479"/>
      <c r="D163" s="480"/>
    </row>
    <row r="164" spans="3:4" s="459" customFormat="1">
      <c r="C164" s="479"/>
      <c r="D164" s="480"/>
    </row>
    <row r="165" spans="3:4" s="459" customFormat="1">
      <c r="C165" s="479"/>
      <c r="D165" s="480"/>
    </row>
    <row r="166" spans="3:4" s="459" customFormat="1">
      <c r="C166" s="479"/>
      <c r="D166" s="480"/>
    </row>
    <row r="167" spans="3:4" s="459" customFormat="1">
      <c r="C167" s="479"/>
      <c r="D167" s="480"/>
    </row>
    <row r="168" spans="3:4" s="459" customFormat="1">
      <c r="C168" s="479"/>
      <c r="D168" s="480"/>
    </row>
    <row r="169" spans="3:4" s="459" customFormat="1">
      <c r="C169" s="479"/>
      <c r="D169" s="480"/>
    </row>
    <row r="170" spans="3:4" s="459" customFormat="1">
      <c r="C170" s="479"/>
      <c r="D170" s="480"/>
    </row>
    <row r="171" spans="3:4" s="459" customFormat="1">
      <c r="C171" s="479"/>
      <c r="D171" s="480"/>
    </row>
    <row r="172" spans="3:4" s="459" customFormat="1">
      <c r="C172" s="479"/>
      <c r="D172" s="480"/>
    </row>
    <row r="173" spans="3:4" s="459" customFormat="1">
      <c r="C173" s="479"/>
      <c r="D173" s="480"/>
    </row>
    <row r="174" spans="3:4" s="459" customFormat="1">
      <c r="C174" s="479"/>
      <c r="D174" s="480"/>
    </row>
    <row r="175" spans="3:4" s="459" customFormat="1">
      <c r="C175" s="479"/>
      <c r="D175" s="480"/>
    </row>
    <row r="176" spans="3:4" s="459" customFormat="1">
      <c r="C176" s="479"/>
      <c r="D176" s="480"/>
    </row>
    <row r="177" spans="3:4" s="459" customFormat="1">
      <c r="C177" s="479"/>
      <c r="D177" s="480"/>
    </row>
    <row r="178" spans="3:4" s="459" customFormat="1">
      <c r="C178" s="479"/>
      <c r="D178" s="480"/>
    </row>
    <row r="179" spans="3:4" s="459" customFormat="1">
      <c r="C179" s="479"/>
      <c r="D179" s="480"/>
    </row>
    <row r="180" spans="3:4" s="459" customFormat="1">
      <c r="C180" s="479"/>
      <c r="D180" s="480"/>
    </row>
    <row r="181" spans="3:4" s="459" customFormat="1">
      <c r="C181" s="479"/>
      <c r="D181" s="480"/>
    </row>
    <row r="182" spans="3:4" s="459" customFormat="1">
      <c r="C182" s="479"/>
      <c r="D182" s="480"/>
    </row>
    <row r="183" spans="3:4" s="459" customFormat="1">
      <c r="C183" s="479"/>
      <c r="D183" s="480"/>
    </row>
    <row r="184" spans="3:4" s="459" customFormat="1">
      <c r="C184" s="479"/>
      <c r="D184" s="480"/>
    </row>
    <row r="185" spans="3:4" s="459" customFormat="1">
      <c r="C185" s="479"/>
      <c r="D185" s="480"/>
    </row>
    <row r="186" spans="3:4" s="459" customFormat="1">
      <c r="C186" s="479"/>
      <c r="D186" s="480"/>
    </row>
    <row r="187" spans="3:4" s="459" customFormat="1">
      <c r="C187" s="479"/>
      <c r="D187" s="480"/>
    </row>
    <row r="188" spans="3:4" s="459" customFormat="1">
      <c r="C188" s="479"/>
      <c r="D188" s="480"/>
    </row>
    <row r="189" spans="3:4" s="459" customFormat="1">
      <c r="C189" s="479"/>
      <c r="D189" s="480"/>
    </row>
    <row r="190" spans="3:4" s="459" customFormat="1">
      <c r="C190" s="479"/>
      <c r="D190" s="480"/>
    </row>
    <row r="191" spans="3:4" s="459" customFormat="1">
      <c r="C191" s="479"/>
      <c r="D191" s="480"/>
    </row>
    <row r="192" spans="3:4" s="459" customFormat="1">
      <c r="C192" s="479"/>
      <c r="D192" s="480"/>
    </row>
    <row r="193" spans="3:4" s="459" customFormat="1">
      <c r="C193" s="479"/>
      <c r="D193" s="480"/>
    </row>
    <row r="194" spans="3:4" s="459" customFormat="1">
      <c r="C194" s="479"/>
      <c r="D194" s="480"/>
    </row>
    <row r="195" spans="3:4" s="459" customFormat="1">
      <c r="C195" s="479"/>
      <c r="D195" s="480"/>
    </row>
    <row r="196" spans="3:4" s="459" customFormat="1">
      <c r="C196" s="479"/>
      <c r="D196" s="480"/>
    </row>
    <row r="197" spans="3:4" s="459" customFormat="1">
      <c r="C197" s="479"/>
      <c r="D197" s="480"/>
    </row>
    <row r="198" spans="3:4" s="459" customFormat="1">
      <c r="C198" s="479"/>
      <c r="D198" s="480"/>
    </row>
    <row r="199" spans="3:4" s="459" customFormat="1">
      <c r="C199" s="479"/>
      <c r="D199" s="480"/>
    </row>
    <row r="200" spans="3:4" s="459" customFormat="1">
      <c r="C200" s="479"/>
      <c r="D200" s="480"/>
    </row>
  </sheetData>
  <mergeCells count="58">
    <mergeCell ref="C25:C31"/>
    <mergeCell ref="B46:B51"/>
    <mergeCell ref="C108:C109"/>
    <mergeCell ref="C113:C114"/>
    <mergeCell ref="C66:C69"/>
    <mergeCell ref="C70:C72"/>
    <mergeCell ref="C73:C78"/>
    <mergeCell ref="C80:C81"/>
    <mergeCell ref="C100:C102"/>
    <mergeCell ref="C103:C107"/>
    <mergeCell ref="C110:C112"/>
    <mergeCell ref="A115:C115"/>
    <mergeCell ref="A2:A113"/>
    <mergeCell ref="C2:C13"/>
    <mergeCell ref="C14:C16"/>
    <mergeCell ref="C17:C24"/>
    <mergeCell ref="C32:C33"/>
    <mergeCell ref="C35:C39"/>
    <mergeCell ref="C40:C45"/>
    <mergeCell ref="C46:C49"/>
    <mergeCell ref="C50:C51"/>
    <mergeCell ref="B54:B81"/>
    <mergeCell ref="C97:C99"/>
    <mergeCell ref="C52:C53"/>
    <mergeCell ref="B52:B53"/>
    <mergeCell ref="C54:C65"/>
    <mergeCell ref="B17:B45"/>
    <mergeCell ref="M82:M114"/>
    <mergeCell ref="L110:L112"/>
    <mergeCell ref="B2:B16"/>
    <mergeCell ref="B82:B114"/>
    <mergeCell ref="L2:L13"/>
    <mergeCell ref="L14:L16"/>
    <mergeCell ref="M2:M16"/>
    <mergeCell ref="C82:C96"/>
    <mergeCell ref="L17:L24"/>
    <mergeCell ref="L32:L33"/>
    <mergeCell ref="L35:L39"/>
    <mergeCell ref="L40:L45"/>
    <mergeCell ref="L46:L49"/>
    <mergeCell ref="L50:L51"/>
    <mergeCell ref="L52:L53"/>
    <mergeCell ref="L54:L65"/>
    <mergeCell ref="M17:M45"/>
    <mergeCell ref="M46:M51"/>
    <mergeCell ref="M52:M53"/>
    <mergeCell ref="M54:M81"/>
    <mergeCell ref="L70:L72"/>
    <mergeCell ref="L73:L78"/>
    <mergeCell ref="L80:L81"/>
    <mergeCell ref="L66:L69"/>
    <mergeCell ref="L25:L31"/>
    <mergeCell ref="L100:L102"/>
    <mergeCell ref="L103:L107"/>
    <mergeCell ref="L108:L109"/>
    <mergeCell ref="L113:L114"/>
    <mergeCell ref="L82:L96"/>
    <mergeCell ref="L97:L99"/>
  </mergeCells>
  <pageMargins left="0.7" right="0.7" top="0.75" bottom="0.75" header="0.3" footer="0.3"/>
  <pageSetup scale="2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"/>
  <sheetViews>
    <sheetView showGridLines="0" topLeftCell="B1" zoomScale="70" zoomScaleNormal="70" zoomScaleSheetLayoutView="70" workbookViewId="0">
      <selection activeCell="E18" sqref="E18"/>
    </sheetView>
  </sheetViews>
  <sheetFormatPr baseColWidth="10" defaultRowHeight="15.75"/>
  <cols>
    <col min="1" max="1" width="17.140625" style="75" customWidth="1"/>
    <col min="2" max="2" width="31.85546875" style="75" customWidth="1"/>
    <col min="3" max="3" width="28.85546875" style="75" bestFit="1" customWidth="1"/>
    <col min="4" max="7" width="23.5703125" style="75" customWidth="1"/>
    <col min="8" max="43" width="11.42578125" style="470"/>
    <col min="44" max="16384" width="11.42578125" style="75"/>
  </cols>
  <sheetData>
    <row r="1" spans="1:9" ht="37.5" customHeight="1">
      <c r="A1" s="73" t="s">
        <v>147</v>
      </c>
      <c r="B1" s="145" t="s">
        <v>153</v>
      </c>
      <c r="C1" s="145" t="s">
        <v>148</v>
      </c>
      <c r="D1" s="145" t="s">
        <v>292</v>
      </c>
      <c r="E1" s="145" t="s">
        <v>250</v>
      </c>
      <c r="F1" s="145" t="s">
        <v>161</v>
      </c>
      <c r="G1" s="145" t="s">
        <v>159</v>
      </c>
      <c r="H1" s="459"/>
      <c r="I1" s="459"/>
    </row>
    <row r="2" spans="1:9" ht="21.75" customHeight="1">
      <c r="A2" s="903" t="s">
        <v>101</v>
      </c>
      <c r="B2" s="764" t="s">
        <v>146</v>
      </c>
      <c r="C2" s="759">
        <v>208</v>
      </c>
      <c r="D2" s="139" t="s">
        <v>851</v>
      </c>
      <c r="E2" s="193"/>
      <c r="F2" s="908">
        <f>SUM(E2:E5)</f>
        <v>0</v>
      </c>
      <c r="G2" s="770">
        <f>F2</f>
        <v>0</v>
      </c>
      <c r="H2" s="459"/>
      <c r="I2" s="459"/>
    </row>
    <row r="3" spans="1:9" ht="21.75" customHeight="1">
      <c r="A3" s="904"/>
      <c r="B3" s="757"/>
      <c r="C3" s="760"/>
      <c r="D3" s="82" t="s">
        <v>852</v>
      </c>
      <c r="E3" s="192"/>
      <c r="F3" s="909"/>
      <c r="G3" s="771"/>
      <c r="H3" s="459"/>
      <c r="I3" s="459"/>
    </row>
    <row r="4" spans="1:9" ht="21.75" customHeight="1">
      <c r="A4" s="904"/>
      <c r="B4" s="757"/>
      <c r="C4" s="760"/>
      <c r="D4" s="82" t="s">
        <v>853</v>
      </c>
      <c r="E4" s="192"/>
      <c r="F4" s="909"/>
      <c r="G4" s="771"/>
      <c r="H4" s="459"/>
      <c r="I4" s="459"/>
    </row>
    <row r="5" spans="1:9" ht="21.75" customHeight="1">
      <c r="A5" s="904"/>
      <c r="B5" s="757"/>
      <c r="C5" s="760"/>
      <c r="D5" s="82" t="s">
        <v>834</v>
      </c>
      <c r="E5" s="192"/>
      <c r="F5" s="909"/>
      <c r="G5" s="772"/>
      <c r="H5" s="459"/>
      <c r="I5" s="459"/>
    </row>
    <row r="6" spans="1:9" ht="21.75" customHeight="1">
      <c r="A6" s="904"/>
      <c r="B6" s="778" t="s">
        <v>145</v>
      </c>
      <c r="C6" s="756">
        <v>301</v>
      </c>
      <c r="D6" s="80" t="s">
        <v>835</v>
      </c>
      <c r="E6" s="181"/>
      <c r="F6" s="906">
        <f>SUM(E6:E8)</f>
        <v>0</v>
      </c>
      <c r="G6" s="907">
        <f>SUM(F6:F13)</f>
        <v>0</v>
      </c>
      <c r="H6" s="459"/>
      <c r="I6" s="459"/>
    </row>
    <row r="7" spans="1:9" ht="21.75" customHeight="1">
      <c r="A7" s="904"/>
      <c r="B7" s="778"/>
      <c r="C7" s="756"/>
      <c r="D7" s="80" t="s">
        <v>851</v>
      </c>
      <c r="E7" s="181"/>
      <c r="F7" s="906"/>
      <c r="G7" s="837"/>
      <c r="H7" s="459"/>
      <c r="I7" s="459"/>
    </row>
    <row r="8" spans="1:9" ht="21.75" customHeight="1">
      <c r="A8" s="904"/>
      <c r="B8" s="778"/>
      <c r="C8" s="756"/>
      <c r="D8" s="80" t="s">
        <v>853</v>
      </c>
      <c r="E8" s="181"/>
      <c r="F8" s="906"/>
      <c r="G8" s="837"/>
      <c r="H8" s="459"/>
      <c r="I8" s="459"/>
    </row>
    <row r="9" spans="1:9" ht="21.75" customHeight="1">
      <c r="A9" s="904"/>
      <c r="B9" s="778"/>
      <c r="C9" s="756">
        <v>308</v>
      </c>
      <c r="D9" s="80" t="s">
        <v>854</v>
      </c>
      <c r="E9" s="181"/>
      <c r="F9" s="906">
        <f>SUM(E9:E12)</f>
        <v>0</v>
      </c>
      <c r="G9" s="837"/>
      <c r="H9" s="459"/>
      <c r="I9" s="459"/>
    </row>
    <row r="10" spans="1:9" ht="21.75" customHeight="1">
      <c r="A10" s="904"/>
      <c r="B10" s="778"/>
      <c r="C10" s="756"/>
      <c r="D10" s="80" t="s">
        <v>851</v>
      </c>
      <c r="E10" s="181"/>
      <c r="F10" s="906"/>
      <c r="G10" s="837"/>
      <c r="H10" s="459"/>
      <c r="I10" s="459"/>
    </row>
    <row r="11" spans="1:9" ht="21.75" customHeight="1">
      <c r="A11" s="904"/>
      <c r="B11" s="778"/>
      <c r="C11" s="756"/>
      <c r="D11" s="80" t="s">
        <v>852</v>
      </c>
      <c r="E11" s="181"/>
      <c r="F11" s="906"/>
      <c r="G11" s="837"/>
      <c r="H11" s="459"/>
      <c r="I11" s="459"/>
    </row>
    <row r="12" spans="1:9" ht="21.75" customHeight="1">
      <c r="A12" s="904"/>
      <c r="B12" s="778"/>
      <c r="C12" s="756"/>
      <c r="D12" s="80" t="s">
        <v>834</v>
      </c>
      <c r="E12" s="181"/>
      <c r="F12" s="906"/>
      <c r="G12" s="837"/>
      <c r="H12" s="459"/>
      <c r="I12" s="459"/>
    </row>
    <row r="13" spans="1:9" ht="21.75" customHeight="1">
      <c r="A13" s="904"/>
      <c r="B13" s="778"/>
      <c r="C13" s="385">
        <v>508</v>
      </c>
      <c r="D13" s="80" t="s">
        <v>852</v>
      </c>
      <c r="E13" s="181"/>
      <c r="F13" s="351">
        <f>E13</f>
        <v>0</v>
      </c>
      <c r="G13" s="837"/>
      <c r="H13" s="459"/>
      <c r="I13" s="459"/>
    </row>
    <row r="14" spans="1:9" ht="21.75" customHeight="1">
      <c r="A14" s="904"/>
      <c r="B14" s="757" t="s">
        <v>2</v>
      </c>
      <c r="C14" s="916" t="s">
        <v>855</v>
      </c>
      <c r="D14" s="82" t="s">
        <v>855</v>
      </c>
      <c r="E14" s="389"/>
      <c r="F14" s="909">
        <f>SUM(E14:E15)</f>
        <v>0</v>
      </c>
      <c r="G14" s="910">
        <f>F14</f>
        <v>0</v>
      </c>
      <c r="H14" s="459"/>
      <c r="I14" s="459"/>
    </row>
    <row r="15" spans="1:9" ht="21.75" customHeight="1">
      <c r="A15" s="904"/>
      <c r="B15" s="757"/>
      <c r="C15" s="916"/>
      <c r="D15" s="82" t="s">
        <v>856</v>
      </c>
      <c r="E15" s="389"/>
      <c r="F15" s="909"/>
      <c r="G15" s="911"/>
      <c r="H15" s="459"/>
      <c r="I15" s="459"/>
    </row>
    <row r="16" spans="1:9" ht="21.75" customHeight="1">
      <c r="A16" s="904"/>
      <c r="B16" s="778" t="s">
        <v>149</v>
      </c>
      <c r="C16" s="912" t="s">
        <v>857</v>
      </c>
      <c r="D16" s="80" t="s">
        <v>258</v>
      </c>
      <c r="E16" s="390"/>
      <c r="F16" s="906">
        <f>SUM(E16:E19)</f>
        <v>1</v>
      </c>
      <c r="G16" s="913">
        <f>F21+F16+F20</f>
        <v>1</v>
      </c>
      <c r="H16" s="459"/>
      <c r="I16" s="459"/>
    </row>
    <row r="17" spans="1:9" ht="21.75" customHeight="1">
      <c r="A17" s="904"/>
      <c r="B17" s="778"/>
      <c r="C17" s="912"/>
      <c r="D17" s="80" t="s">
        <v>858</v>
      </c>
      <c r="E17" s="513">
        <v>1</v>
      </c>
      <c r="F17" s="906"/>
      <c r="G17" s="914"/>
      <c r="H17" s="459"/>
      <c r="I17" s="459"/>
    </row>
    <row r="18" spans="1:9" ht="21.75" customHeight="1">
      <c r="A18" s="904"/>
      <c r="B18" s="778"/>
      <c r="C18" s="912"/>
      <c r="D18" s="80" t="s">
        <v>859</v>
      </c>
      <c r="E18" s="390"/>
      <c r="F18" s="906"/>
      <c r="G18" s="914"/>
      <c r="H18" s="459"/>
      <c r="I18" s="459"/>
    </row>
    <row r="19" spans="1:9" ht="21.75" customHeight="1">
      <c r="A19" s="904"/>
      <c r="B19" s="778"/>
      <c r="C19" s="912"/>
      <c r="D19" s="80" t="s">
        <v>860</v>
      </c>
      <c r="E19" s="437"/>
      <c r="F19" s="906"/>
      <c r="G19" s="914"/>
      <c r="H19" s="459"/>
      <c r="I19" s="459"/>
    </row>
    <row r="20" spans="1:9" ht="21.75" customHeight="1">
      <c r="A20" s="904"/>
      <c r="B20" s="778"/>
      <c r="C20" s="391">
        <v>2008</v>
      </c>
      <c r="D20" s="80" t="s">
        <v>852</v>
      </c>
      <c r="E20" s="437"/>
      <c r="F20" s="351">
        <f>E20</f>
        <v>0</v>
      </c>
      <c r="G20" s="914"/>
      <c r="H20" s="459"/>
      <c r="I20" s="459"/>
    </row>
    <row r="21" spans="1:9" ht="21.75" customHeight="1">
      <c r="A21" s="904"/>
      <c r="B21" s="778"/>
      <c r="C21" s="392">
        <v>3008</v>
      </c>
      <c r="D21" s="80" t="s">
        <v>852</v>
      </c>
      <c r="E21" s="628"/>
      <c r="F21" s="351">
        <f>E21</f>
        <v>0</v>
      </c>
      <c r="G21" s="915"/>
      <c r="H21" s="459"/>
      <c r="I21" s="459"/>
    </row>
    <row r="22" spans="1:9" ht="26.25" customHeight="1">
      <c r="A22" s="905"/>
      <c r="B22" s="386" t="s">
        <v>150</v>
      </c>
      <c r="C22" s="394" t="s">
        <v>861</v>
      </c>
      <c r="D22" s="315" t="s">
        <v>862</v>
      </c>
      <c r="E22" s="393"/>
      <c r="F22" s="393">
        <f>E22</f>
        <v>0</v>
      </c>
      <c r="G22" s="388">
        <f>F22</f>
        <v>0</v>
      </c>
      <c r="H22" s="459"/>
      <c r="I22" s="459"/>
    </row>
    <row r="23" spans="1:9">
      <c r="A23" s="316"/>
      <c r="B23" s="316"/>
      <c r="C23" s="316"/>
      <c r="D23" s="316"/>
      <c r="E23" s="438">
        <f>SUM(E2:E22)</f>
        <v>1</v>
      </c>
      <c r="F23" s="316"/>
      <c r="G23" s="438">
        <f>SUM(G2:G22)</f>
        <v>1</v>
      </c>
      <c r="H23" s="459"/>
      <c r="I23" s="459"/>
    </row>
    <row r="24" spans="1:9">
      <c r="A24" s="316"/>
      <c r="B24" s="316"/>
      <c r="C24" s="316"/>
      <c r="D24" s="316"/>
      <c r="E24" s="316"/>
      <c r="F24" s="316"/>
      <c r="G24" s="316"/>
      <c r="H24" s="459"/>
      <c r="I24" s="459"/>
    </row>
    <row r="25" spans="1:9">
      <c r="A25" s="316"/>
      <c r="B25" s="316"/>
      <c r="C25" s="316"/>
      <c r="D25" s="316"/>
      <c r="E25" s="316"/>
      <c r="F25" s="316"/>
      <c r="G25" s="316"/>
      <c r="H25" s="459"/>
      <c r="I25" s="459"/>
    </row>
    <row r="26" spans="1:9">
      <c r="A26" s="316"/>
      <c r="B26" s="316"/>
      <c r="C26" s="316"/>
      <c r="D26" s="316"/>
      <c r="E26" s="316"/>
      <c r="F26" s="316"/>
      <c r="G26" s="316"/>
      <c r="H26" s="459"/>
      <c r="I26" s="459"/>
    </row>
    <row r="27" spans="1:9" s="470" customFormat="1"/>
    <row r="28" spans="1:9" s="470" customFormat="1"/>
    <row r="29" spans="1:9" s="470" customFormat="1"/>
    <row r="30" spans="1:9" s="470" customFormat="1"/>
    <row r="31" spans="1:9" s="470" customFormat="1"/>
    <row r="32" spans="1:9" s="470" customFormat="1"/>
    <row r="33" s="470" customFormat="1"/>
    <row r="34" s="470" customFormat="1"/>
    <row r="35" s="470" customFormat="1"/>
    <row r="36" s="470" customFormat="1"/>
    <row r="37" s="470" customFormat="1"/>
    <row r="38" s="470" customFormat="1"/>
    <row r="39" s="470" customFormat="1"/>
    <row r="40" s="470" customFormat="1"/>
    <row r="41" s="470" customFormat="1"/>
    <row r="42" s="470" customFormat="1"/>
    <row r="43" s="470" customFormat="1"/>
    <row r="44" s="470" customFormat="1"/>
    <row r="45" s="470" customFormat="1"/>
    <row r="46" s="470" customFormat="1"/>
    <row r="47" s="470" customFormat="1"/>
    <row r="48" s="470" customFormat="1"/>
    <row r="49" s="470" customFormat="1"/>
    <row r="50" s="470" customFormat="1"/>
    <row r="51" s="470" customFormat="1"/>
    <row r="52" s="470" customFormat="1"/>
    <row r="53" s="470" customFormat="1"/>
    <row r="54" s="470" customFormat="1"/>
    <row r="55" s="470" customFormat="1"/>
    <row r="56" s="470" customFormat="1"/>
    <row r="57" s="470" customFormat="1"/>
    <row r="58" s="470" customFormat="1"/>
    <row r="59" s="470" customFormat="1"/>
    <row r="60" s="470" customFormat="1"/>
    <row r="61" s="470" customFormat="1"/>
    <row r="62" s="470" customFormat="1"/>
    <row r="63" s="470" customFormat="1"/>
    <row r="64" s="470" customFormat="1"/>
    <row r="65" s="470" customFormat="1"/>
    <row r="66" s="470" customFormat="1"/>
    <row r="67" s="470" customFormat="1"/>
    <row r="68" s="470" customFormat="1"/>
    <row r="69" s="470" customFormat="1"/>
    <row r="70" s="470" customFormat="1"/>
    <row r="71" s="470" customFormat="1"/>
    <row r="72" s="470" customFormat="1"/>
    <row r="73" s="470" customFormat="1"/>
    <row r="74" s="470" customFormat="1"/>
    <row r="75" s="470" customFormat="1"/>
    <row r="76" s="470" customFormat="1"/>
    <row r="77" s="470" customFormat="1"/>
    <row r="78" s="470" customFormat="1"/>
    <row r="79" s="470" customFormat="1"/>
    <row r="80" s="470" customFormat="1"/>
    <row r="81" s="470" customFormat="1"/>
    <row r="82" s="470" customFormat="1"/>
    <row r="83" s="470" customFormat="1"/>
    <row r="84" s="470" customFormat="1"/>
    <row r="85" s="470" customFormat="1"/>
    <row r="86" s="470" customFormat="1"/>
    <row r="87" s="470" customFormat="1"/>
    <row r="88" s="470" customFormat="1"/>
    <row r="89" s="470" customFormat="1"/>
    <row r="90" s="470" customFormat="1"/>
    <row r="91" s="470" customFormat="1"/>
    <row r="92" s="470" customFormat="1"/>
    <row r="93" s="470" customFormat="1"/>
    <row r="94" s="470" customFormat="1"/>
    <row r="95" s="470" customFormat="1"/>
    <row r="96" s="470" customFormat="1"/>
    <row r="97" s="470" customFormat="1"/>
    <row r="98" s="470" customFormat="1"/>
    <row r="99" s="470" customFormat="1"/>
    <row r="100" s="470" customFormat="1"/>
  </sheetData>
  <mergeCells count="19">
    <mergeCell ref="B14:B15"/>
    <mergeCell ref="C14:C15"/>
    <mergeCell ref="F14:F15"/>
    <mergeCell ref="A2:A22"/>
    <mergeCell ref="G2:G5"/>
    <mergeCell ref="B6:B13"/>
    <mergeCell ref="C6:C8"/>
    <mergeCell ref="F6:F8"/>
    <mergeCell ref="G6:G13"/>
    <mergeCell ref="C9:C12"/>
    <mergeCell ref="F9:F12"/>
    <mergeCell ref="B2:B5"/>
    <mergeCell ref="C2:C5"/>
    <mergeCell ref="F2:F5"/>
    <mergeCell ref="G14:G15"/>
    <mergeCell ref="B16:B21"/>
    <mergeCell ref="C16:C19"/>
    <mergeCell ref="F16:F19"/>
    <mergeCell ref="G16:G21"/>
  </mergeCells>
  <pageMargins left="0.7" right="0.7" top="0.75" bottom="0.75" header="0.3" footer="0.3"/>
  <pageSetup scale="54" orientation="portrait" r:id="rId1"/>
  <colBreaks count="1" manualBreakCount="1">
    <brk id="7" max="25" man="1"/>
  </colBreaks>
  <ignoredErrors>
    <ignoredError sqref="F2 F16 F14 F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2"/>
  <sheetViews>
    <sheetView showGridLines="0" zoomScale="70" zoomScaleNormal="70" zoomScaleSheetLayoutView="70" workbookViewId="0">
      <selection activeCell="E2" sqref="E2:E31"/>
    </sheetView>
  </sheetViews>
  <sheetFormatPr baseColWidth="10" defaultRowHeight="15.75"/>
  <cols>
    <col min="1" max="1" width="12.140625" style="75" customWidth="1"/>
    <col min="2" max="2" width="24" style="75" bestFit="1" customWidth="1"/>
    <col min="3" max="3" width="19.7109375" style="75" bestFit="1" customWidth="1"/>
    <col min="4" max="4" width="19.7109375" style="75" customWidth="1"/>
    <col min="5" max="5" width="24.42578125" style="75" bestFit="1" customWidth="1"/>
    <col min="6" max="6" width="14.42578125" style="75" customWidth="1"/>
    <col min="7" max="7" width="18.5703125" style="75" customWidth="1"/>
    <col min="8" max="8" width="13.85546875" style="470" customWidth="1"/>
    <col min="9" max="9" width="11.42578125" style="470"/>
    <col min="10" max="10" width="14.28515625" style="470" customWidth="1"/>
    <col min="11" max="11" width="17.140625" style="470" customWidth="1"/>
    <col min="12" max="12" width="18" style="470" customWidth="1"/>
    <col min="13" max="49" width="11.42578125" style="470"/>
    <col min="50" max="16384" width="11.42578125" style="75"/>
  </cols>
  <sheetData>
    <row r="1" spans="1:18" ht="49.5">
      <c r="A1" s="73" t="s">
        <v>147</v>
      </c>
      <c r="B1" s="145" t="s">
        <v>153</v>
      </c>
      <c r="C1" s="145" t="s">
        <v>148</v>
      </c>
      <c r="D1" s="145" t="s">
        <v>292</v>
      </c>
      <c r="E1" s="145" t="s">
        <v>250</v>
      </c>
      <c r="F1" s="145" t="s">
        <v>161</v>
      </c>
      <c r="G1" s="145" t="s">
        <v>159</v>
      </c>
      <c r="K1" s="481"/>
      <c r="L1" s="481"/>
      <c r="M1" s="481"/>
      <c r="N1" s="481"/>
      <c r="O1" s="481"/>
      <c r="P1" s="481"/>
      <c r="Q1" s="481"/>
      <c r="R1" s="481"/>
    </row>
    <row r="2" spans="1:18" ht="16.5">
      <c r="A2" s="922" t="s">
        <v>868</v>
      </c>
      <c r="B2" s="917" t="s">
        <v>146</v>
      </c>
      <c r="C2" s="917" t="s">
        <v>904</v>
      </c>
      <c r="D2" s="445" t="s">
        <v>985</v>
      </c>
      <c r="E2" s="446"/>
      <c r="F2" s="921">
        <f>SUM(E2:E5)</f>
        <v>0</v>
      </c>
      <c r="G2" s="919">
        <f>SUM(F2:F8)</f>
        <v>0</v>
      </c>
      <c r="K2" s="481"/>
      <c r="L2" s="481"/>
      <c r="M2" s="481"/>
      <c r="N2" s="481"/>
      <c r="O2" s="481"/>
      <c r="P2" s="481"/>
      <c r="Q2" s="481"/>
      <c r="R2" s="481"/>
    </row>
    <row r="3" spans="1:18" ht="16.5">
      <c r="A3" s="923"/>
      <c r="B3" s="917"/>
      <c r="C3" s="917"/>
      <c r="D3" s="445" t="s">
        <v>343</v>
      </c>
      <c r="E3" s="602"/>
      <c r="F3" s="921"/>
      <c r="G3" s="919"/>
      <c r="K3" s="481"/>
      <c r="L3" s="481"/>
      <c r="M3" s="481"/>
      <c r="N3" s="481"/>
      <c r="O3" s="481"/>
      <c r="P3" s="481"/>
      <c r="Q3" s="481"/>
      <c r="R3" s="481"/>
    </row>
    <row r="4" spans="1:18" ht="16.5">
      <c r="A4" s="923"/>
      <c r="B4" s="917"/>
      <c r="C4" s="917"/>
      <c r="D4" s="445" t="s">
        <v>347</v>
      </c>
      <c r="E4" s="446"/>
      <c r="F4" s="921"/>
      <c r="G4" s="919"/>
      <c r="K4" s="481"/>
      <c r="L4" s="481"/>
      <c r="M4" s="481"/>
      <c r="N4" s="481"/>
      <c r="O4" s="481"/>
      <c r="P4" s="481"/>
      <c r="Q4" s="481"/>
      <c r="R4" s="481"/>
    </row>
    <row r="5" spans="1:18" ht="16.5">
      <c r="A5" s="923"/>
      <c r="B5" s="917"/>
      <c r="C5" s="917"/>
      <c r="D5" s="445" t="s">
        <v>870</v>
      </c>
      <c r="E5" s="602"/>
      <c r="F5" s="921"/>
      <c r="G5" s="919"/>
      <c r="K5" s="481"/>
      <c r="L5" s="481"/>
      <c r="M5" s="481"/>
      <c r="N5" s="481"/>
      <c r="O5" s="481"/>
      <c r="P5" s="481"/>
      <c r="Q5" s="481"/>
      <c r="R5" s="481"/>
    </row>
    <row r="6" spans="1:18" ht="16.5">
      <c r="A6" s="923"/>
      <c r="B6" s="917"/>
      <c r="C6" s="917" t="s">
        <v>905</v>
      </c>
      <c r="D6" s="445" t="s">
        <v>985</v>
      </c>
      <c r="E6" s="446"/>
      <c r="F6" s="918">
        <f>SUM(E6:E8)</f>
        <v>0</v>
      </c>
      <c r="G6" s="919"/>
      <c r="K6" s="481"/>
      <c r="L6" s="481"/>
      <c r="M6" s="481"/>
      <c r="N6" s="481"/>
      <c r="O6" s="481"/>
      <c r="P6" s="481"/>
      <c r="Q6" s="481"/>
      <c r="R6" s="481"/>
    </row>
    <row r="7" spans="1:18" ht="16.5">
      <c r="A7" s="923"/>
      <c r="B7" s="917"/>
      <c r="C7" s="917"/>
      <c r="D7" s="445" t="s">
        <v>343</v>
      </c>
      <c r="E7" s="722"/>
      <c r="F7" s="918"/>
      <c r="G7" s="919"/>
      <c r="K7" s="481"/>
      <c r="L7" s="481"/>
      <c r="M7" s="481"/>
      <c r="N7" s="481"/>
      <c r="O7" s="481"/>
      <c r="P7" s="481"/>
      <c r="Q7" s="481"/>
      <c r="R7" s="481"/>
    </row>
    <row r="8" spans="1:18" ht="16.5">
      <c r="A8" s="923"/>
      <c r="B8" s="917"/>
      <c r="C8" s="917"/>
      <c r="D8" s="445" t="s">
        <v>347</v>
      </c>
      <c r="E8" s="446"/>
      <c r="F8" s="918"/>
      <c r="G8" s="919"/>
      <c r="K8" s="481"/>
      <c r="L8" s="481"/>
      <c r="M8" s="481"/>
      <c r="N8" s="481"/>
      <c r="O8" s="481"/>
      <c r="P8" s="481"/>
      <c r="Q8" s="481"/>
      <c r="R8" s="481"/>
    </row>
    <row r="9" spans="1:18" ht="26.25" customHeight="1">
      <c r="A9" s="923"/>
      <c r="B9" s="924" t="s">
        <v>145</v>
      </c>
      <c r="C9" s="924" t="s">
        <v>871</v>
      </c>
      <c r="D9" s="447" t="s">
        <v>985</v>
      </c>
      <c r="E9" s="223"/>
      <c r="F9" s="925">
        <f>SUM(E9:E12)</f>
        <v>0</v>
      </c>
      <c r="G9" s="920">
        <f>SUM(F9:F15)</f>
        <v>0</v>
      </c>
      <c r="K9" s="481"/>
      <c r="L9" s="481"/>
      <c r="M9" s="481"/>
      <c r="N9" s="481"/>
      <c r="O9" s="481"/>
      <c r="P9" s="481"/>
      <c r="Q9" s="481"/>
      <c r="R9" s="481"/>
    </row>
    <row r="10" spans="1:18" ht="26.25" customHeight="1">
      <c r="A10" s="923"/>
      <c r="B10" s="924"/>
      <c r="C10" s="924"/>
      <c r="D10" s="447" t="s">
        <v>343</v>
      </c>
      <c r="E10" s="223"/>
      <c r="F10" s="925"/>
      <c r="G10" s="920"/>
      <c r="K10" s="481"/>
      <c r="L10" s="481"/>
      <c r="M10" s="481"/>
      <c r="N10" s="481"/>
      <c r="O10" s="481"/>
      <c r="P10" s="481"/>
      <c r="Q10" s="481"/>
      <c r="R10" s="481"/>
    </row>
    <row r="11" spans="1:18" ht="26.25" customHeight="1">
      <c r="A11" s="923"/>
      <c r="B11" s="924"/>
      <c r="C11" s="924"/>
      <c r="D11" s="447" t="s">
        <v>347</v>
      </c>
      <c r="E11" s="223"/>
      <c r="F11" s="925"/>
      <c r="G11" s="920"/>
      <c r="K11" s="481"/>
      <c r="L11" s="481"/>
      <c r="M11" s="481"/>
      <c r="N11" s="481"/>
      <c r="O11" s="481"/>
      <c r="P11" s="481"/>
      <c r="Q11" s="481"/>
      <c r="R11" s="481"/>
    </row>
    <row r="12" spans="1:18" ht="26.25" customHeight="1">
      <c r="A12" s="923"/>
      <c r="B12" s="924"/>
      <c r="C12" s="924"/>
      <c r="D12" s="447" t="s">
        <v>872</v>
      </c>
      <c r="E12" s="223"/>
      <c r="F12" s="925"/>
      <c r="G12" s="920"/>
      <c r="K12" s="481"/>
      <c r="L12" s="481"/>
      <c r="M12" s="481"/>
      <c r="N12" s="481"/>
      <c r="O12" s="481"/>
      <c r="P12" s="481"/>
      <c r="Q12" s="481"/>
      <c r="R12" s="481"/>
    </row>
    <row r="13" spans="1:18" ht="26.25" customHeight="1">
      <c r="A13" s="923"/>
      <c r="B13" s="924"/>
      <c r="C13" s="924" t="s">
        <v>902</v>
      </c>
      <c r="D13" s="447" t="s">
        <v>343</v>
      </c>
      <c r="E13" s="223"/>
      <c r="F13" s="925">
        <f>SUM(E13:E15)</f>
        <v>0</v>
      </c>
      <c r="G13" s="920"/>
      <c r="K13" s="481"/>
      <c r="L13" s="481"/>
      <c r="M13" s="481"/>
      <c r="N13" s="481"/>
      <c r="O13" s="481"/>
      <c r="P13" s="481"/>
      <c r="Q13" s="481"/>
      <c r="R13" s="481"/>
    </row>
    <row r="14" spans="1:18" ht="26.25" customHeight="1">
      <c r="A14" s="923"/>
      <c r="B14" s="924"/>
      <c r="C14" s="924"/>
      <c r="D14" s="447" t="s">
        <v>870</v>
      </c>
      <c r="E14" s="223"/>
      <c r="F14" s="925"/>
      <c r="G14" s="920"/>
      <c r="K14" s="481"/>
      <c r="L14" s="481"/>
      <c r="M14" s="481"/>
      <c r="N14" s="481"/>
      <c r="O14" s="481"/>
      <c r="P14" s="481"/>
      <c r="Q14" s="481"/>
      <c r="R14" s="481"/>
    </row>
    <row r="15" spans="1:18" ht="26.25" customHeight="1">
      <c r="A15" s="923"/>
      <c r="B15" s="924"/>
      <c r="C15" s="924"/>
      <c r="D15" s="447" t="s">
        <v>903</v>
      </c>
      <c r="E15" s="223"/>
      <c r="F15" s="925"/>
      <c r="G15" s="920"/>
      <c r="K15" s="481"/>
      <c r="L15" s="481"/>
      <c r="M15" s="481"/>
      <c r="N15" s="481"/>
      <c r="O15" s="481"/>
      <c r="P15" s="481"/>
      <c r="Q15" s="481"/>
      <c r="R15" s="481"/>
    </row>
    <row r="16" spans="1:18" ht="26.25" customHeight="1">
      <c r="A16" s="923"/>
      <c r="B16" s="760" t="s">
        <v>149</v>
      </c>
      <c r="C16" s="760" t="s">
        <v>914</v>
      </c>
      <c r="D16" s="82" t="s">
        <v>915</v>
      </c>
      <c r="E16" s="443"/>
      <c r="F16" s="909">
        <f>SUM(E16:E19)</f>
        <v>0</v>
      </c>
      <c r="G16" s="768">
        <f>SUM(F16:F31)</f>
        <v>0</v>
      </c>
      <c r="K16" s="481"/>
      <c r="L16" s="481"/>
      <c r="M16" s="481"/>
      <c r="N16" s="481"/>
      <c r="O16" s="481"/>
      <c r="P16" s="481"/>
      <c r="Q16" s="481"/>
      <c r="R16" s="481"/>
    </row>
    <row r="17" spans="1:18" ht="26.25" customHeight="1">
      <c r="A17" s="923"/>
      <c r="B17" s="760"/>
      <c r="C17" s="760"/>
      <c r="D17" s="82" t="s">
        <v>347</v>
      </c>
      <c r="E17" s="443"/>
      <c r="F17" s="909"/>
      <c r="G17" s="768"/>
      <c r="K17" s="481"/>
      <c r="L17" s="481"/>
      <c r="M17" s="481"/>
      <c r="N17" s="481"/>
      <c r="O17" s="481"/>
      <c r="P17" s="481"/>
      <c r="Q17" s="481"/>
      <c r="R17" s="481"/>
    </row>
    <row r="18" spans="1:18" ht="26.25" customHeight="1">
      <c r="A18" s="923"/>
      <c r="B18" s="760"/>
      <c r="C18" s="760"/>
      <c r="D18" s="82" t="s">
        <v>870</v>
      </c>
      <c r="E18" s="709"/>
      <c r="F18" s="909"/>
      <c r="G18" s="768"/>
      <c r="K18" s="481"/>
      <c r="L18" s="481"/>
      <c r="M18" s="481"/>
      <c r="N18" s="481"/>
      <c r="O18" s="481"/>
      <c r="P18" s="481"/>
      <c r="Q18" s="481"/>
      <c r="R18" s="481"/>
    </row>
    <row r="19" spans="1:18" ht="26.25" customHeight="1">
      <c r="A19" s="923"/>
      <c r="B19" s="760"/>
      <c r="C19" s="760"/>
      <c r="D19" s="82" t="s">
        <v>872</v>
      </c>
      <c r="E19" s="443"/>
      <c r="F19" s="909"/>
      <c r="G19" s="768"/>
      <c r="K19" s="481"/>
      <c r="L19" s="481"/>
      <c r="M19" s="481"/>
      <c r="N19" s="481"/>
      <c r="O19" s="481"/>
      <c r="P19" s="481"/>
      <c r="Q19" s="481"/>
      <c r="R19" s="481"/>
    </row>
    <row r="20" spans="1:18" ht="26.25" customHeight="1">
      <c r="A20" s="923"/>
      <c r="B20" s="760"/>
      <c r="C20" s="760" t="s">
        <v>873</v>
      </c>
      <c r="D20" s="82" t="s">
        <v>343</v>
      </c>
      <c r="E20" s="443"/>
      <c r="F20" s="909">
        <f>SUM(E20:E23)</f>
        <v>0</v>
      </c>
      <c r="G20" s="768"/>
      <c r="K20" s="481"/>
      <c r="L20" s="481"/>
      <c r="M20" s="481"/>
      <c r="N20" s="481"/>
      <c r="O20" s="481"/>
      <c r="P20" s="481"/>
      <c r="Q20" s="481"/>
      <c r="R20" s="481"/>
    </row>
    <row r="21" spans="1:18" ht="26.25" customHeight="1">
      <c r="A21" s="923"/>
      <c r="B21" s="760"/>
      <c r="C21" s="760"/>
      <c r="D21" s="82" t="s">
        <v>347</v>
      </c>
      <c r="E21" s="443"/>
      <c r="F21" s="909"/>
      <c r="G21" s="768"/>
      <c r="K21" s="481"/>
      <c r="L21" s="481"/>
      <c r="M21" s="481"/>
      <c r="N21" s="481"/>
      <c r="O21" s="481"/>
      <c r="P21" s="481"/>
      <c r="Q21" s="481"/>
      <c r="R21" s="481"/>
    </row>
    <row r="22" spans="1:18" ht="26.25" customHeight="1">
      <c r="A22" s="923"/>
      <c r="B22" s="760"/>
      <c r="C22" s="760"/>
      <c r="D22" s="82" t="s">
        <v>870</v>
      </c>
      <c r="E22" s="443"/>
      <c r="F22" s="909"/>
      <c r="G22" s="768"/>
      <c r="K22" s="481"/>
      <c r="L22" s="481"/>
      <c r="M22" s="481"/>
      <c r="N22" s="481"/>
      <c r="O22" s="481"/>
      <c r="P22" s="481"/>
      <c r="Q22" s="481"/>
      <c r="R22" s="481"/>
    </row>
    <row r="23" spans="1:18" ht="26.25" customHeight="1">
      <c r="A23" s="923"/>
      <c r="B23" s="760"/>
      <c r="C23" s="760"/>
      <c r="D23" s="82" t="s">
        <v>917</v>
      </c>
      <c r="E23" s="443"/>
      <c r="F23" s="909"/>
      <c r="G23" s="768"/>
      <c r="K23" s="481"/>
      <c r="L23" s="481"/>
      <c r="M23" s="481"/>
      <c r="N23" s="481"/>
      <c r="O23" s="481"/>
      <c r="P23" s="481"/>
      <c r="Q23" s="481"/>
      <c r="R23" s="481"/>
    </row>
    <row r="24" spans="1:18" ht="26.25" customHeight="1">
      <c r="A24" s="923"/>
      <c r="B24" s="760"/>
      <c r="C24" s="760" t="s">
        <v>1104</v>
      </c>
      <c r="D24" s="82" t="s">
        <v>343</v>
      </c>
      <c r="E24" s="687"/>
      <c r="F24" s="766">
        <f>SUM(E24:E25)</f>
        <v>0</v>
      </c>
      <c r="G24" s="768"/>
      <c r="K24" s="481"/>
      <c r="L24" s="481"/>
      <c r="M24" s="481"/>
      <c r="N24" s="481"/>
      <c r="O24" s="481"/>
      <c r="P24" s="481"/>
      <c r="Q24" s="481"/>
      <c r="R24" s="481"/>
    </row>
    <row r="25" spans="1:18" ht="26.25" customHeight="1">
      <c r="A25" s="923"/>
      <c r="B25" s="760"/>
      <c r="C25" s="760"/>
      <c r="D25" s="82" t="s">
        <v>347</v>
      </c>
      <c r="E25" s="721"/>
      <c r="F25" s="766"/>
      <c r="G25" s="768"/>
      <c r="K25" s="481"/>
      <c r="L25" s="481"/>
      <c r="M25" s="481"/>
      <c r="N25" s="481"/>
      <c r="O25" s="481"/>
      <c r="P25" s="481"/>
      <c r="Q25" s="481"/>
      <c r="R25" s="481"/>
    </row>
    <row r="26" spans="1:18" ht="26.25" customHeight="1">
      <c r="A26" s="923"/>
      <c r="B26" s="760"/>
      <c r="C26" s="708" t="s">
        <v>1145</v>
      </c>
      <c r="D26" s="173" t="s">
        <v>1146</v>
      </c>
      <c r="E26" s="709"/>
      <c r="F26" s="710"/>
      <c r="G26" s="768"/>
      <c r="K26" s="481"/>
      <c r="L26" s="481"/>
      <c r="M26" s="481"/>
      <c r="N26" s="481"/>
      <c r="O26" s="481"/>
      <c r="P26" s="481"/>
      <c r="Q26" s="481"/>
      <c r="R26" s="481"/>
    </row>
    <row r="27" spans="1:18" ht="16.5" customHeight="1">
      <c r="A27" s="923"/>
      <c r="B27" s="760"/>
      <c r="C27" s="760" t="s">
        <v>869</v>
      </c>
      <c r="D27" s="82" t="s">
        <v>343</v>
      </c>
      <c r="E27" s="443"/>
      <c r="F27" s="909">
        <f>SUM(E27:E31)</f>
        <v>0</v>
      </c>
      <c r="G27" s="768"/>
      <c r="K27" s="481"/>
      <c r="L27" s="481"/>
      <c r="M27" s="481"/>
      <c r="N27" s="481"/>
      <c r="O27" s="481"/>
      <c r="P27" s="481"/>
      <c r="Q27" s="481"/>
      <c r="R27" s="481"/>
    </row>
    <row r="28" spans="1:18" ht="16.5" customHeight="1">
      <c r="A28" s="923"/>
      <c r="B28" s="760"/>
      <c r="C28" s="760"/>
      <c r="D28" s="82" t="s">
        <v>347</v>
      </c>
      <c r="E28" s="443"/>
      <c r="F28" s="909"/>
      <c r="G28" s="768"/>
      <c r="K28" s="481"/>
      <c r="L28" s="481"/>
      <c r="M28" s="481"/>
      <c r="N28" s="481"/>
      <c r="O28" s="481"/>
      <c r="P28" s="481"/>
      <c r="Q28" s="481"/>
      <c r="R28" s="481"/>
    </row>
    <row r="29" spans="1:18" ht="16.5" customHeight="1">
      <c r="A29" s="923"/>
      <c r="B29" s="760"/>
      <c r="C29" s="760"/>
      <c r="D29" s="82" t="s">
        <v>870</v>
      </c>
      <c r="E29" s="443"/>
      <c r="F29" s="909"/>
      <c r="G29" s="768"/>
      <c r="K29" s="481"/>
      <c r="L29" s="481"/>
      <c r="M29" s="481"/>
      <c r="N29" s="481"/>
      <c r="O29" s="481"/>
      <c r="P29" s="481"/>
      <c r="Q29" s="481"/>
      <c r="R29" s="481"/>
    </row>
    <row r="30" spans="1:18" ht="16.5" customHeight="1">
      <c r="A30" s="444"/>
      <c r="B30" s="760"/>
      <c r="C30" s="760"/>
      <c r="D30" s="82" t="s">
        <v>916</v>
      </c>
      <c r="E30" s="443"/>
      <c r="F30" s="909"/>
      <c r="G30" s="768"/>
      <c r="K30" s="481"/>
      <c r="L30" s="481"/>
      <c r="M30" s="481"/>
      <c r="N30" s="481"/>
      <c r="O30" s="481"/>
      <c r="P30" s="481"/>
      <c r="Q30" s="481"/>
      <c r="R30" s="481"/>
    </row>
    <row r="31" spans="1:18" ht="16.5" customHeight="1">
      <c r="A31" s="444"/>
      <c r="B31" s="760"/>
      <c r="C31" s="760"/>
      <c r="D31" s="82" t="s">
        <v>917</v>
      </c>
      <c r="E31" s="443"/>
      <c r="F31" s="909"/>
      <c r="G31" s="768"/>
      <c r="K31" s="481"/>
      <c r="L31" s="481"/>
      <c r="M31" s="481"/>
      <c r="N31" s="481"/>
      <c r="O31" s="481"/>
      <c r="P31" s="481"/>
      <c r="Q31" s="481"/>
      <c r="R31" s="481"/>
    </row>
    <row r="32" spans="1:18" ht="16.5" customHeight="1">
      <c r="E32" s="435">
        <f>SUM(E2:E31)</f>
        <v>0</v>
      </c>
      <c r="F32" s="403"/>
      <c r="G32" s="403">
        <f>SUM(G2:G31)</f>
        <v>0</v>
      </c>
    </row>
    <row r="34" spans="5:13">
      <c r="E34" s="316"/>
      <c r="F34" s="316"/>
      <c r="G34" s="316"/>
      <c r="H34" s="459"/>
      <c r="I34" s="459"/>
      <c r="J34" s="459"/>
      <c r="K34" s="459"/>
      <c r="L34" s="459"/>
      <c r="M34" s="459"/>
    </row>
    <row r="35" spans="5:13" s="470" customFormat="1">
      <c r="E35" s="459"/>
      <c r="F35" s="459"/>
      <c r="G35" s="459"/>
      <c r="H35" s="459"/>
      <c r="I35" s="459"/>
      <c r="J35" s="459"/>
      <c r="K35" s="459"/>
      <c r="L35" s="459"/>
      <c r="M35" s="459"/>
    </row>
    <row r="36" spans="5:13" s="470" customFormat="1">
      <c r="E36" s="459"/>
      <c r="F36" s="459"/>
      <c r="G36" s="459"/>
      <c r="H36" s="459"/>
      <c r="I36" s="459"/>
      <c r="J36" s="459"/>
      <c r="K36" s="459"/>
      <c r="L36" s="459"/>
      <c r="M36" s="459"/>
    </row>
    <row r="37" spans="5:13" s="470" customFormat="1">
      <c r="E37" s="459"/>
      <c r="F37" s="459"/>
      <c r="G37" s="459"/>
      <c r="H37" s="459"/>
      <c r="I37" s="459"/>
      <c r="J37" s="459"/>
      <c r="K37" s="459"/>
      <c r="L37" s="459"/>
      <c r="M37" s="459"/>
    </row>
    <row r="38" spans="5:13" s="470" customFormat="1" ht="38.25" customHeight="1">
      <c r="E38" s="459"/>
      <c r="F38" s="459"/>
      <c r="G38" s="459"/>
      <c r="H38" s="459"/>
      <c r="I38" s="459"/>
      <c r="J38" s="459"/>
      <c r="K38" s="459"/>
      <c r="L38" s="459"/>
      <c r="M38" s="459"/>
    </row>
    <row r="39" spans="5:13" s="470" customFormat="1">
      <c r="E39" s="459"/>
      <c r="F39" s="459"/>
      <c r="G39" s="459"/>
      <c r="H39" s="459"/>
      <c r="I39" s="459"/>
      <c r="J39" s="459"/>
      <c r="K39" s="459"/>
      <c r="L39" s="459"/>
      <c r="M39" s="459"/>
    </row>
    <row r="40" spans="5:13" s="470" customFormat="1">
      <c r="E40" s="459"/>
      <c r="F40" s="459"/>
      <c r="G40" s="459"/>
      <c r="H40" s="459"/>
      <c r="I40" s="459"/>
      <c r="J40" s="459"/>
      <c r="K40" s="459"/>
      <c r="L40" s="459"/>
      <c r="M40" s="459"/>
    </row>
    <row r="41" spans="5:13" s="470" customFormat="1">
      <c r="E41" s="459"/>
      <c r="F41" s="459"/>
      <c r="G41" s="459"/>
      <c r="H41" s="459"/>
      <c r="I41" s="459"/>
      <c r="J41" s="459"/>
      <c r="K41" s="459"/>
      <c r="L41" s="459"/>
      <c r="M41" s="459"/>
    </row>
    <row r="42" spans="5:13" s="470" customFormat="1">
      <c r="E42" s="459"/>
      <c r="F42" s="459"/>
      <c r="G42" s="459"/>
      <c r="H42" s="459"/>
      <c r="I42" s="459"/>
      <c r="J42" s="459"/>
      <c r="K42" s="459"/>
      <c r="L42" s="459"/>
      <c r="M42" s="459"/>
    </row>
    <row r="43" spans="5:13" s="470" customFormat="1">
      <c r="E43" s="459"/>
      <c r="F43" s="459"/>
      <c r="G43" s="459"/>
      <c r="H43" s="459"/>
      <c r="I43" s="459"/>
      <c r="J43" s="459"/>
      <c r="K43" s="459"/>
      <c r="L43" s="459"/>
      <c r="M43" s="459"/>
    </row>
    <row r="44" spans="5:13" s="470" customFormat="1">
      <c r="E44" s="459"/>
      <c r="F44" s="459"/>
      <c r="G44" s="459"/>
      <c r="H44" s="459"/>
      <c r="I44" s="459"/>
      <c r="J44" s="459"/>
      <c r="K44" s="459"/>
      <c r="L44" s="459"/>
      <c r="M44" s="459"/>
    </row>
    <row r="45" spans="5:13" s="470" customFormat="1">
      <c r="E45" s="459"/>
      <c r="F45" s="459"/>
      <c r="G45" s="459"/>
      <c r="H45" s="459"/>
      <c r="I45" s="459"/>
      <c r="J45" s="459"/>
      <c r="K45" s="459"/>
      <c r="L45" s="459"/>
      <c r="M45" s="459"/>
    </row>
    <row r="46" spans="5:13" s="470" customFormat="1">
      <c r="E46" s="459"/>
      <c r="F46" s="459"/>
      <c r="G46" s="459"/>
      <c r="H46" s="459"/>
      <c r="I46" s="459"/>
      <c r="J46" s="459"/>
      <c r="K46" s="459"/>
      <c r="L46" s="459"/>
      <c r="M46" s="459"/>
    </row>
    <row r="47" spans="5:13" s="470" customFormat="1">
      <c r="E47" s="459"/>
      <c r="F47" s="459"/>
      <c r="G47" s="459"/>
      <c r="H47" s="459"/>
      <c r="I47" s="459"/>
      <c r="J47" s="459"/>
      <c r="K47" s="459"/>
      <c r="L47" s="459"/>
      <c r="M47" s="459"/>
    </row>
    <row r="48" spans="5:13" s="470" customFormat="1">
      <c r="E48" s="459"/>
      <c r="F48" s="459"/>
      <c r="G48" s="459"/>
      <c r="H48" s="459"/>
      <c r="I48" s="459"/>
      <c r="J48" s="459"/>
      <c r="K48" s="459"/>
      <c r="L48" s="459"/>
      <c r="M48" s="459"/>
    </row>
    <row r="49" spans="5:13" s="470" customFormat="1">
      <c r="E49" s="459"/>
      <c r="F49" s="459"/>
      <c r="G49" s="459"/>
      <c r="H49" s="459"/>
      <c r="I49" s="459"/>
      <c r="J49" s="459"/>
      <c r="K49" s="459"/>
      <c r="L49" s="459"/>
      <c r="M49" s="459"/>
    </row>
    <row r="50" spans="5:13" s="470" customFormat="1">
      <c r="E50" s="459"/>
      <c r="F50" s="459"/>
      <c r="G50" s="459"/>
      <c r="H50" s="459"/>
      <c r="I50" s="459"/>
      <c r="J50" s="459"/>
      <c r="K50" s="459"/>
      <c r="L50" s="459"/>
      <c r="M50" s="459"/>
    </row>
    <row r="51" spans="5:13" s="470" customFormat="1">
      <c r="E51" s="459"/>
      <c r="F51" s="459"/>
      <c r="G51" s="459"/>
      <c r="H51" s="459"/>
      <c r="I51" s="459"/>
      <c r="J51" s="459"/>
      <c r="K51" s="459"/>
      <c r="L51" s="459"/>
      <c r="M51" s="459"/>
    </row>
    <row r="52" spans="5:13" s="470" customFormat="1"/>
    <row r="53" spans="5:13" s="470" customFormat="1"/>
    <row r="54" spans="5:13" s="470" customFormat="1"/>
    <row r="55" spans="5:13" s="470" customFormat="1"/>
    <row r="56" spans="5:13" s="470" customFormat="1"/>
    <row r="57" spans="5:13" s="470" customFormat="1"/>
    <row r="58" spans="5:13" s="470" customFormat="1"/>
    <row r="59" spans="5:13" s="470" customFormat="1"/>
    <row r="60" spans="5:13" s="470" customFormat="1"/>
    <row r="61" spans="5:13" s="470" customFormat="1"/>
    <row r="62" spans="5:13" s="470" customFormat="1"/>
    <row r="63" spans="5:13" s="470" customFormat="1"/>
    <row r="64" spans="5:13" s="470" customFormat="1"/>
    <row r="65" s="470" customFormat="1"/>
    <row r="66" s="470" customFormat="1"/>
    <row r="67" s="470" customFormat="1"/>
    <row r="68" s="470" customFormat="1"/>
    <row r="69" s="470" customFormat="1"/>
    <row r="70" s="470" customFormat="1"/>
    <row r="71" s="470" customFormat="1"/>
    <row r="72" s="470" customFormat="1"/>
    <row r="73" s="470" customFormat="1"/>
    <row r="74" s="470" customFormat="1"/>
    <row r="75" s="470" customFormat="1"/>
    <row r="76" s="470" customFormat="1"/>
    <row r="77" s="470" customFormat="1"/>
    <row r="78" s="470" customFormat="1"/>
    <row r="79" s="470" customFormat="1"/>
    <row r="80" s="470" customFormat="1"/>
    <row r="81" s="470" customFormat="1"/>
    <row r="82" s="470" customFormat="1"/>
    <row r="83" s="470" customFormat="1"/>
    <row r="84" s="470" customFormat="1"/>
    <row r="85" s="470" customFormat="1"/>
    <row r="86" s="470" customFormat="1"/>
    <row r="87" s="470" customFormat="1"/>
    <row r="88" s="470" customFormat="1"/>
    <row r="89" s="470" customFormat="1"/>
    <row r="90" s="470" customFormat="1"/>
    <row r="91" s="470" customFormat="1"/>
    <row r="92" s="470" customFormat="1"/>
    <row r="93" s="470" customFormat="1"/>
    <row r="94" s="470" customFormat="1"/>
    <row r="95" s="470" customFormat="1"/>
    <row r="96" s="470" customFormat="1"/>
    <row r="97" s="470" customFormat="1"/>
    <row r="98" s="470" customFormat="1"/>
    <row r="99" s="470" customFormat="1"/>
    <row r="100" s="470" customFormat="1"/>
    <row r="101" s="470" customFormat="1"/>
    <row r="102" s="470" customFormat="1"/>
    <row r="103" s="470" customFormat="1"/>
    <row r="104" s="470" customFormat="1"/>
    <row r="105" s="470" customFormat="1"/>
    <row r="106" s="470" customFormat="1"/>
    <row r="107" s="470" customFormat="1"/>
    <row r="108" s="470" customFormat="1"/>
    <row r="109" s="470" customFormat="1"/>
    <row r="110" s="470" customFormat="1"/>
    <row r="111" s="470" customFormat="1"/>
    <row r="112" s="470" customFormat="1"/>
  </sheetData>
  <mergeCells count="23">
    <mergeCell ref="A2:A29"/>
    <mergeCell ref="F20:F23"/>
    <mergeCell ref="C9:C12"/>
    <mergeCell ref="F9:F12"/>
    <mergeCell ref="C20:C23"/>
    <mergeCell ref="C13:C15"/>
    <mergeCell ref="B9:B15"/>
    <mergeCell ref="F13:F15"/>
    <mergeCell ref="C27:C31"/>
    <mergeCell ref="B16:B31"/>
    <mergeCell ref="G16:G31"/>
    <mergeCell ref="F27:F31"/>
    <mergeCell ref="B2:B8"/>
    <mergeCell ref="C6:C8"/>
    <mergeCell ref="F6:F8"/>
    <mergeCell ref="C16:C19"/>
    <mergeCell ref="F16:F19"/>
    <mergeCell ref="G2:G8"/>
    <mergeCell ref="G9:G15"/>
    <mergeCell ref="C2:C5"/>
    <mergeCell ref="F2:F5"/>
    <mergeCell ref="C24:C25"/>
    <mergeCell ref="F24:F25"/>
  </mergeCells>
  <pageMargins left="0.7" right="0.7" top="0.75" bottom="0.75" header="0.3" footer="0.3"/>
  <pageSetup scale="70" orientation="portrait" r:id="rId1"/>
  <colBreaks count="1" manualBreakCount="1">
    <brk id="7" max="1048575" man="1"/>
  </colBreaks>
  <ignoredErrors>
    <ignoredError sqref="F9 F20 F13 F6 F16 F27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61"/>
  <sheetViews>
    <sheetView showGridLines="0" topLeftCell="D1" zoomScale="50" zoomScaleNormal="50" zoomScaleSheetLayoutView="70" workbookViewId="0">
      <pane ySplit="1" topLeftCell="A96" activePane="bottomLeft" state="frozen"/>
      <selection pane="bottomLeft" activeCell="J110" sqref="J110"/>
    </sheetView>
  </sheetViews>
  <sheetFormatPr baseColWidth="10" defaultRowHeight="18.75"/>
  <cols>
    <col min="1" max="1" width="20.85546875" style="64" customWidth="1"/>
    <col min="2" max="2" width="25.140625" style="65" customWidth="1"/>
    <col min="3" max="3" width="33" style="69" bestFit="1" customWidth="1"/>
    <col min="4" max="4" width="47" style="65" customWidth="1"/>
    <col min="5" max="5" width="20.28515625" style="60" customWidth="1"/>
    <col min="6" max="6" width="18.28515625" style="60" customWidth="1"/>
    <col min="7" max="7" width="17.85546875" style="60" customWidth="1"/>
    <col min="8" max="8" width="18.28515625" style="60" customWidth="1"/>
    <col min="9" max="9" width="18.140625" style="60" customWidth="1"/>
    <col min="10" max="10" width="17.140625" style="60" customWidth="1"/>
    <col min="11" max="11" width="17.42578125" style="60" customWidth="1"/>
    <col min="12" max="12" width="17.42578125" style="59" customWidth="1"/>
    <col min="13" max="13" width="17.42578125" style="485" customWidth="1"/>
    <col min="14" max="54" width="11.42578125" style="482"/>
    <col min="55" max="16384" width="11.42578125" style="60"/>
  </cols>
  <sheetData>
    <row r="1" spans="1:13" ht="47.25" customHeight="1">
      <c r="A1" s="62" t="s">
        <v>147</v>
      </c>
      <c r="B1" s="141" t="s">
        <v>153</v>
      </c>
      <c r="C1" s="141" t="s">
        <v>148</v>
      </c>
      <c r="D1" s="141" t="s">
        <v>292</v>
      </c>
      <c r="E1" s="141" t="s">
        <v>241</v>
      </c>
      <c r="F1" s="141" t="s">
        <v>240</v>
      </c>
      <c r="G1" s="141" t="s">
        <v>151</v>
      </c>
      <c r="H1" s="176" t="s">
        <v>239</v>
      </c>
      <c r="I1" s="141" t="s">
        <v>144</v>
      </c>
      <c r="J1" s="176" t="s">
        <v>142</v>
      </c>
      <c r="K1" s="141" t="s">
        <v>161</v>
      </c>
      <c r="L1" s="63" t="s">
        <v>159</v>
      </c>
      <c r="M1" s="484"/>
    </row>
    <row r="2" spans="1:13" ht="24" customHeight="1">
      <c r="A2" s="762" t="s">
        <v>93</v>
      </c>
      <c r="B2" s="894"/>
      <c r="C2" s="801" t="s">
        <v>18</v>
      </c>
      <c r="D2" s="197" t="s">
        <v>547</v>
      </c>
      <c r="E2" s="280"/>
      <c r="F2" s="280">
        <v>3</v>
      </c>
      <c r="G2" s="280"/>
      <c r="H2" s="280">
        <v>1</v>
      </c>
      <c r="I2" s="280"/>
      <c r="J2" s="343">
        <v>1</v>
      </c>
      <c r="K2" s="799">
        <f>SUM(E2:J5)</f>
        <v>8</v>
      </c>
      <c r="L2" s="854">
        <f>K2</f>
        <v>8</v>
      </c>
    </row>
    <row r="3" spans="1:13" ht="24" customHeight="1">
      <c r="A3" s="763"/>
      <c r="B3" s="894"/>
      <c r="C3" s="801"/>
      <c r="D3" s="197" t="s">
        <v>548</v>
      </c>
      <c r="E3" s="280"/>
      <c r="F3" s="280">
        <v>1</v>
      </c>
      <c r="G3" s="280"/>
      <c r="H3" s="280">
        <v>1</v>
      </c>
      <c r="I3" s="280"/>
      <c r="J3" s="343">
        <v>1</v>
      </c>
      <c r="K3" s="799"/>
      <c r="L3" s="818"/>
    </row>
    <row r="4" spans="1:13" ht="24" customHeight="1">
      <c r="A4" s="763"/>
      <c r="B4" s="894"/>
      <c r="C4" s="801"/>
      <c r="D4" s="197" t="s">
        <v>549</v>
      </c>
      <c r="E4" s="280"/>
      <c r="F4" s="280"/>
      <c r="G4" s="280"/>
      <c r="H4" s="280"/>
      <c r="I4" s="280"/>
      <c r="J4" s="343"/>
      <c r="K4" s="799"/>
      <c r="L4" s="818"/>
    </row>
    <row r="5" spans="1:13" ht="24" customHeight="1">
      <c r="A5" s="763"/>
      <c r="B5" s="894"/>
      <c r="C5" s="801"/>
      <c r="D5" s="197" t="s">
        <v>550</v>
      </c>
      <c r="E5" s="280"/>
      <c r="F5" s="280"/>
      <c r="G5" s="280"/>
      <c r="H5" s="280"/>
      <c r="I5" s="280"/>
      <c r="J5" s="343"/>
      <c r="K5" s="799"/>
      <c r="L5" s="819"/>
    </row>
    <row r="6" spans="1:13" ht="24" customHeight="1">
      <c r="A6" s="763"/>
      <c r="B6" s="930" t="s">
        <v>145</v>
      </c>
      <c r="C6" s="800" t="s">
        <v>127</v>
      </c>
      <c r="D6" s="164" t="s">
        <v>543</v>
      </c>
      <c r="E6" s="281"/>
      <c r="F6" s="281"/>
      <c r="G6" s="281"/>
      <c r="H6" s="281"/>
      <c r="I6" s="281"/>
      <c r="J6" s="344"/>
      <c r="K6" s="798">
        <f>SUM(E6:J9)</f>
        <v>0</v>
      </c>
      <c r="L6" s="927">
        <f>SUM(K6:K16)</f>
        <v>3</v>
      </c>
      <c r="M6" s="485">
        <f>L6</f>
        <v>3</v>
      </c>
    </row>
    <row r="7" spans="1:13" ht="24" customHeight="1">
      <c r="A7" s="763"/>
      <c r="B7" s="930"/>
      <c r="C7" s="800"/>
      <c r="D7" s="164" t="s">
        <v>544</v>
      </c>
      <c r="E7" s="281"/>
      <c r="F7" s="281"/>
      <c r="G7" s="281"/>
      <c r="H7" s="281"/>
      <c r="I7" s="281"/>
      <c r="J7" s="344"/>
      <c r="K7" s="798"/>
      <c r="L7" s="928"/>
    </row>
    <row r="8" spans="1:13" ht="24" customHeight="1">
      <c r="A8" s="763"/>
      <c r="B8" s="930"/>
      <c r="C8" s="800"/>
      <c r="D8" s="164" t="s">
        <v>545</v>
      </c>
      <c r="E8" s="281"/>
      <c r="F8" s="281"/>
      <c r="G8" s="281"/>
      <c r="H8" s="281"/>
      <c r="I8" s="281"/>
      <c r="J8" s="344"/>
      <c r="K8" s="798"/>
      <c r="L8" s="928"/>
    </row>
    <row r="9" spans="1:13" ht="24" customHeight="1">
      <c r="A9" s="763"/>
      <c r="B9" s="930"/>
      <c r="C9" s="800"/>
      <c r="D9" s="164" t="s">
        <v>546</v>
      </c>
      <c r="E9" s="281"/>
      <c r="F9" s="281"/>
      <c r="G9" s="281"/>
      <c r="H9" s="281"/>
      <c r="I9" s="281"/>
      <c r="J9" s="344"/>
      <c r="K9" s="798"/>
      <c r="L9" s="928"/>
    </row>
    <row r="10" spans="1:13" ht="24" customHeight="1">
      <c r="A10" s="763"/>
      <c r="B10" s="930"/>
      <c r="C10" s="800" t="s">
        <v>939</v>
      </c>
      <c r="D10" s="164" t="s">
        <v>942</v>
      </c>
      <c r="E10" s="281"/>
      <c r="F10" s="281"/>
      <c r="G10" s="281"/>
      <c r="H10" s="281"/>
      <c r="I10" s="281"/>
      <c r="J10" s="344"/>
      <c r="K10" s="798">
        <f>SUM(E10:J13)</f>
        <v>0</v>
      </c>
      <c r="L10" s="928"/>
    </row>
    <row r="11" spans="1:13" ht="24" customHeight="1">
      <c r="A11" s="763"/>
      <c r="B11" s="930"/>
      <c r="C11" s="800"/>
      <c r="D11" s="164" t="s">
        <v>941</v>
      </c>
      <c r="E11" s="281"/>
      <c r="F11" s="281"/>
      <c r="G11" s="281"/>
      <c r="H11" s="281"/>
      <c r="I11" s="281"/>
      <c r="J11" s="344"/>
      <c r="K11" s="798"/>
      <c r="L11" s="928"/>
    </row>
    <row r="12" spans="1:13" ht="24" customHeight="1">
      <c r="A12" s="763"/>
      <c r="B12" s="930"/>
      <c r="C12" s="800"/>
      <c r="D12" s="164" t="s">
        <v>940</v>
      </c>
      <c r="E12" s="281"/>
      <c r="F12" s="281"/>
      <c r="G12" s="281"/>
      <c r="H12" s="281"/>
      <c r="I12" s="281"/>
      <c r="J12" s="344"/>
      <c r="K12" s="798"/>
      <c r="L12" s="928"/>
    </row>
    <row r="13" spans="1:13" ht="24" customHeight="1">
      <c r="A13" s="763"/>
      <c r="B13" s="930"/>
      <c r="C13" s="800"/>
      <c r="D13" s="164" t="s">
        <v>943</v>
      </c>
      <c r="E13" s="281"/>
      <c r="F13" s="281"/>
      <c r="G13" s="281"/>
      <c r="H13" s="281"/>
      <c r="I13" s="281"/>
      <c r="J13" s="344"/>
      <c r="K13" s="798"/>
      <c r="L13" s="928"/>
    </row>
    <row r="14" spans="1:13" ht="24" customHeight="1">
      <c r="A14" s="763"/>
      <c r="B14" s="930"/>
      <c r="C14" s="800" t="s">
        <v>289</v>
      </c>
      <c r="D14" s="164" t="s">
        <v>542</v>
      </c>
      <c r="E14" s="281">
        <v>2</v>
      </c>
      <c r="F14" s="281">
        <v>1</v>
      </c>
      <c r="G14" s="281"/>
      <c r="H14" s="281"/>
      <c r="I14" s="281"/>
      <c r="J14" s="344"/>
      <c r="K14" s="798">
        <f>SUM(E14:J15)</f>
        <v>3</v>
      </c>
      <c r="L14" s="928"/>
    </row>
    <row r="15" spans="1:13" ht="24" customHeight="1">
      <c r="A15" s="763"/>
      <c r="B15" s="930"/>
      <c r="C15" s="800"/>
      <c r="D15" s="164" t="s">
        <v>928</v>
      </c>
      <c r="E15" s="281"/>
      <c r="F15" s="281"/>
      <c r="G15" s="281"/>
      <c r="H15" s="281"/>
      <c r="I15" s="281"/>
      <c r="J15" s="344"/>
      <c r="K15" s="798"/>
      <c r="L15" s="928"/>
    </row>
    <row r="16" spans="1:13" ht="24" customHeight="1">
      <c r="A16" s="763"/>
      <c r="B16" s="930"/>
      <c r="C16" s="245" t="s">
        <v>15</v>
      </c>
      <c r="D16" s="164"/>
      <c r="E16" s="281"/>
      <c r="F16" s="281"/>
      <c r="G16" s="281"/>
      <c r="H16" s="281"/>
      <c r="I16" s="281"/>
      <c r="J16" s="344"/>
      <c r="K16" s="208">
        <f>SUM(E16:J16)</f>
        <v>0</v>
      </c>
      <c r="L16" s="928"/>
    </row>
    <row r="17" spans="1:13" ht="24" customHeight="1">
      <c r="A17" s="763"/>
      <c r="B17" s="894" t="s">
        <v>2</v>
      </c>
      <c r="C17" s="801" t="s">
        <v>28</v>
      </c>
      <c r="D17" s="197" t="s">
        <v>556</v>
      </c>
      <c r="E17" s="280"/>
      <c r="F17" s="280"/>
      <c r="G17" s="280"/>
      <c r="H17" s="280"/>
      <c r="I17" s="280"/>
      <c r="J17" s="343"/>
      <c r="K17" s="799">
        <f>SUM(E17:J19)</f>
        <v>0</v>
      </c>
      <c r="L17" s="854">
        <f>SUM(K17:K24)</f>
        <v>0</v>
      </c>
    </row>
    <row r="18" spans="1:13" ht="24" customHeight="1">
      <c r="A18" s="763"/>
      <c r="B18" s="894"/>
      <c r="C18" s="801"/>
      <c r="D18" s="197" t="s">
        <v>557</v>
      </c>
      <c r="E18" s="280"/>
      <c r="F18" s="280"/>
      <c r="G18" s="280"/>
      <c r="H18" s="280"/>
      <c r="I18" s="280"/>
      <c r="J18" s="343"/>
      <c r="K18" s="799"/>
      <c r="L18" s="818"/>
    </row>
    <row r="19" spans="1:13" ht="24" customHeight="1">
      <c r="A19" s="763"/>
      <c r="B19" s="894"/>
      <c r="C19" s="801"/>
      <c r="D19" s="197" t="s">
        <v>558</v>
      </c>
      <c r="E19" s="280"/>
      <c r="F19" s="280"/>
      <c r="G19" s="280"/>
      <c r="H19" s="280"/>
      <c r="I19" s="280"/>
      <c r="J19" s="343"/>
      <c r="K19" s="799"/>
      <c r="L19" s="818"/>
    </row>
    <row r="20" spans="1:13" ht="24" customHeight="1">
      <c r="A20" s="763"/>
      <c r="B20" s="894"/>
      <c r="C20" s="801" t="s">
        <v>29</v>
      </c>
      <c r="D20" s="197" t="s">
        <v>551</v>
      </c>
      <c r="E20" s="280"/>
      <c r="F20" s="280"/>
      <c r="G20" s="280"/>
      <c r="H20" s="280"/>
      <c r="I20" s="280"/>
      <c r="J20" s="343"/>
      <c r="K20" s="799">
        <f>SUM(E20:J21)</f>
        <v>0</v>
      </c>
      <c r="L20" s="818"/>
      <c r="M20" s="485">
        <f>L17</f>
        <v>0</v>
      </c>
    </row>
    <row r="21" spans="1:13" ht="24" customHeight="1">
      <c r="A21" s="763"/>
      <c r="B21" s="894"/>
      <c r="C21" s="801"/>
      <c r="D21" s="197" t="s">
        <v>552</v>
      </c>
      <c r="E21" s="280"/>
      <c r="F21" s="280"/>
      <c r="G21" s="280"/>
      <c r="H21" s="280"/>
      <c r="I21" s="280"/>
      <c r="J21" s="343"/>
      <c r="K21" s="799"/>
      <c r="L21" s="818"/>
    </row>
    <row r="22" spans="1:13" ht="24" customHeight="1">
      <c r="A22" s="763"/>
      <c r="B22" s="894"/>
      <c r="C22" s="801" t="s">
        <v>213</v>
      </c>
      <c r="D22" s="197" t="s">
        <v>553</v>
      </c>
      <c r="E22" s="280"/>
      <c r="F22" s="280"/>
      <c r="G22" s="280"/>
      <c r="H22" s="280"/>
      <c r="I22" s="280"/>
      <c r="J22" s="343"/>
      <c r="K22" s="799">
        <f>SUM(E22:J24)</f>
        <v>0</v>
      </c>
      <c r="L22" s="818"/>
    </row>
    <row r="23" spans="1:13" ht="24" customHeight="1">
      <c r="A23" s="763"/>
      <c r="B23" s="894"/>
      <c r="C23" s="801"/>
      <c r="D23" s="197" t="s">
        <v>554</v>
      </c>
      <c r="E23" s="280"/>
      <c r="F23" s="280"/>
      <c r="G23" s="280"/>
      <c r="H23" s="280"/>
      <c r="I23" s="280"/>
      <c r="J23" s="343"/>
      <c r="K23" s="799"/>
      <c r="L23" s="818"/>
    </row>
    <row r="24" spans="1:13" ht="24" customHeight="1">
      <c r="A24" s="763"/>
      <c r="B24" s="894"/>
      <c r="C24" s="801"/>
      <c r="D24" s="197" t="s">
        <v>555</v>
      </c>
      <c r="E24" s="280"/>
      <c r="F24" s="280"/>
      <c r="G24" s="280"/>
      <c r="H24" s="280"/>
      <c r="I24" s="280"/>
      <c r="J24" s="343"/>
      <c r="K24" s="799"/>
      <c r="L24" s="819"/>
    </row>
    <row r="25" spans="1:13" ht="24" customHeight="1">
      <c r="A25" s="763"/>
      <c r="B25" s="932" t="s">
        <v>152</v>
      </c>
      <c r="C25" s="800" t="s">
        <v>108</v>
      </c>
      <c r="D25" s="164" t="s">
        <v>993</v>
      </c>
      <c r="E25" s="282"/>
      <c r="F25" s="282"/>
      <c r="G25" s="282"/>
      <c r="H25" s="282"/>
      <c r="I25" s="282"/>
      <c r="J25" s="345"/>
      <c r="K25" s="803">
        <f>SUM(E25:J26)</f>
        <v>0</v>
      </c>
      <c r="L25" s="855">
        <f>SUM(K25:K26)</f>
        <v>0</v>
      </c>
      <c r="M25" s="485">
        <f>L25</f>
        <v>0</v>
      </c>
    </row>
    <row r="26" spans="1:13" ht="24" customHeight="1">
      <c r="A26" s="763"/>
      <c r="B26" s="932"/>
      <c r="C26" s="800"/>
      <c r="D26" s="164" t="s">
        <v>952</v>
      </c>
      <c r="E26" s="282"/>
      <c r="F26" s="282"/>
      <c r="G26" s="282"/>
      <c r="H26" s="282"/>
      <c r="I26" s="282"/>
      <c r="J26" s="345"/>
      <c r="K26" s="803"/>
      <c r="L26" s="857"/>
    </row>
    <row r="27" spans="1:13" ht="24" customHeight="1">
      <c r="A27" s="763"/>
      <c r="B27" s="894" t="s">
        <v>149</v>
      </c>
      <c r="C27" s="253" t="s">
        <v>169</v>
      </c>
      <c r="D27" s="197"/>
      <c r="E27" s="280"/>
      <c r="F27" s="280"/>
      <c r="G27" s="280"/>
      <c r="H27" s="280"/>
      <c r="I27" s="280"/>
      <c r="J27" s="343"/>
      <c r="K27" s="209">
        <f>SUM(E27:J27)</f>
        <v>0</v>
      </c>
      <c r="L27" s="854">
        <f>SUM(K27:K73)</f>
        <v>8</v>
      </c>
    </row>
    <row r="28" spans="1:13" ht="24" customHeight="1">
      <c r="A28" s="763"/>
      <c r="B28" s="894"/>
      <c r="C28" s="832" t="s">
        <v>591</v>
      </c>
      <c r="D28" s="197" t="s">
        <v>592</v>
      </c>
      <c r="E28" s="280"/>
      <c r="F28" s="280"/>
      <c r="G28" s="280"/>
      <c r="H28" s="280"/>
      <c r="I28" s="280"/>
      <c r="J28" s="343"/>
      <c r="K28" s="799">
        <f>SUM(E28:J35)</f>
        <v>1</v>
      </c>
      <c r="L28" s="818"/>
    </row>
    <row r="29" spans="1:13" ht="24" customHeight="1">
      <c r="A29" s="763"/>
      <c r="B29" s="894"/>
      <c r="C29" s="832"/>
      <c r="D29" s="197" t="s">
        <v>593</v>
      </c>
      <c r="E29" s="280"/>
      <c r="F29" s="280"/>
      <c r="G29" s="280"/>
      <c r="H29" s="280"/>
      <c r="I29" s="280"/>
      <c r="J29" s="343"/>
      <c r="K29" s="799"/>
      <c r="L29" s="818"/>
    </row>
    <row r="30" spans="1:13" ht="24" customHeight="1">
      <c r="A30" s="763"/>
      <c r="B30" s="894"/>
      <c r="C30" s="832"/>
      <c r="D30" s="197" t="s">
        <v>594</v>
      </c>
      <c r="E30" s="280"/>
      <c r="F30" s="280"/>
      <c r="G30" s="280"/>
      <c r="H30" s="280"/>
      <c r="I30" s="280"/>
      <c r="J30" s="343"/>
      <c r="K30" s="799"/>
      <c r="L30" s="818"/>
    </row>
    <row r="31" spans="1:13" ht="24" customHeight="1">
      <c r="A31" s="763"/>
      <c r="B31" s="894"/>
      <c r="C31" s="832"/>
      <c r="D31" s="197" t="s">
        <v>595</v>
      </c>
      <c r="E31" s="280"/>
      <c r="F31" s="280"/>
      <c r="G31" s="280"/>
      <c r="H31" s="280"/>
      <c r="I31" s="280"/>
      <c r="J31" s="343"/>
      <c r="K31" s="799"/>
      <c r="L31" s="818"/>
    </row>
    <row r="32" spans="1:13" ht="24" customHeight="1">
      <c r="A32" s="763"/>
      <c r="B32" s="894"/>
      <c r="C32" s="832"/>
      <c r="D32" s="197" t="s">
        <v>596</v>
      </c>
      <c r="E32" s="280"/>
      <c r="F32" s="280"/>
      <c r="G32" s="280"/>
      <c r="H32" s="280"/>
      <c r="I32" s="280"/>
      <c r="J32" s="343"/>
      <c r="K32" s="799"/>
      <c r="L32" s="818"/>
    </row>
    <row r="33" spans="1:12" ht="24" customHeight="1">
      <c r="A33" s="763"/>
      <c r="B33" s="894"/>
      <c r="C33" s="832"/>
      <c r="D33" s="197" t="s">
        <v>927</v>
      </c>
      <c r="E33" s="280"/>
      <c r="F33" s="280"/>
      <c r="G33" s="280"/>
      <c r="H33" s="280"/>
      <c r="I33" s="280"/>
      <c r="J33" s="343"/>
      <c r="K33" s="799"/>
      <c r="L33" s="818"/>
    </row>
    <row r="34" spans="1:12" ht="24" customHeight="1">
      <c r="A34" s="763"/>
      <c r="B34" s="894"/>
      <c r="C34" s="832"/>
      <c r="D34" s="197" t="s">
        <v>597</v>
      </c>
      <c r="E34" s="280">
        <v>1</v>
      </c>
      <c r="F34" s="280"/>
      <c r="G34" s="280"/>
      <c r="H34" s="280"/>
      <c r="I34" s="280"/>
      <c r="J34" s="343"/>
      <c r="K34" s="799"/>
      <c r="L34" s="818"/>
    </row>
    <row r="35" spans="1:12" ht="24" customHeight="1">
      <c r="A35" s="763"/>
      <c r="B35" s="894"/>
      <c r="C35" s="832"/>
      <c r="D35" s="197" t="s">
        <v>598</v>
      </c>
      <c r="E35" s="280"/>
      <c r="F35" s="280"/>
      <c r="G35" s="280"/>
      <c r="H35" s="280"/>
      <c r="I35" s="280"/>
      <c r="J35" s="343"/>
      <c r="K35" s="799"/>
      <c r="L35" s="818"/>
    </row>
    <row r="36" spans="1:12" ht="24" customHeight="1">
      <c r="A36" s="763"/>
      <c r="B36" s="894"/>
      <c r="C36" s="801" t="s">
        <v>245</v>
      </c>
      <c r="D36" s="197" t="s">
        <v>919</v>
      </c>
      <c r="E36" s="280"/>
      <c r="F36" s="280"/>
      <c r="G36" s="280"/>
      <c r="H36" s="280"/>
      <c r="I36" s="280"/>
      <c r="J36" s="343"/>
      <c r="K36" s="799">
        <f>SUM(E36:J37)</f>
        <v>1</v>
      </c>
      <c r="L36" s="818"/>
    </row>
    <row r="37" spans="1:12" ht="24" customHeight="1">
      <c r="A37" s="763"/>
      <c r="B37" s="894"/>
      <c r="C37" s="801"/>
      <c r="D37" s="197" t="s">
        <v>599</v>
      </c>
      <c r="E37" s="280"/>
      <c r="F37" s="280">
        <v>1</v>
      </c>
      <c r="G37" s="280"/>
      <c r="H37" s="280"/>
      <c r="I37" s="280"/>
      <c r="J37" s="343"/>
      <c r="K37" s="799"/>
      <c r="L37" s="818"/>
    </row>
    <row r="38" spans="1:12" ht="24" customHeight="1">
      <c r="A38" s="763"/>
      <c r="B38" s="894"/>
      <c r="C38" s="801" t="s">
        <v>1128</v>
      </c>
      <c r="D38" s="197" t="s">
        <v>1126</v>
      </c>
      <c r="E38" s="280"/>
      <c r="F38" s="280"/>
      <c r="G38" s="280"/>
      <c r="H38" s="280"/>
      <c r="I38" s="280"/>
      <c r="J38" s="343"/>
      <c r="K38" s="799">
        <f>SUM(E38:J40)</f>
        <v>0</v>
      </c>
      <c r="L38" s="818"/>
    </row>
    <row r="39" spans="1:12" ht="24" customHeight="1">
      <c r="A39" s="763"/>
      <c r="B39" s="894"/>
      <c r="C39" s="801"/>
      <c r="D39" s="197" t="s">
        <v>1127</v>
      </c>
      <c r="E39" s="280"/>
      <c r="F39" s="280"/>
      <c r="G39" s="280"/>
      <c r="H39" s="280"/>
      <c r="I39" s="280"/>
      <c r="J39" s="343"/>
      <c r="K39" s="799"/>
      <c r="L39" s="818"/>
    </row>
    <row r="40" spans="1:12" ht="24" customHeight="1">
      <c r="A40" s="763"/>
      <c r="B40" s="894"/>
      <c r="C40" s="801"/>
      <c r="D40" s="197" t="s">
        <v>1129</v>
      </c>
      <c r="E40" s="280"/>
      <c r="F40" s="280"/>
      <c r="G40" s="280"/>
      <c r="H40" s="280"/>
      <c r="I40" s="280"/>
      <c r="J40" s="343"/>
      <c r="K40" s="799"/>
      <c r="L40" s="818"/>
    </row>
    <row r="41" spans="1:12" ht="24" customHeight="1">
      <c r="A41" s="763"/>
      <c r="B41" s="894"/>
      <c r="C41" s="801" t="s">
        <v>994</v>
      </c>
      <c r="D41" s="197" t="s">
        <v>422</v>
      </c>
      <c r="E41" s="280"/>
      <c r="F41" s="280"/>
      <c r="G41" s="280"/>
      <c r="H41" s="280"/>
      <c r="I41" s="280"/>
      <c r="J41" s="343"/>
      <c r="K41" s="799">
        <f>SUM(E41:J42)</f>
        <v>0</v>
      </c>
      <c r="L41" s="818"/>
    </row>
    <row r="42" spans="1:12" ht="24" customHeight="1">
      <c r="A42" s="763"/>
      <c r="B42" s="894"/>
      <c r="C42" s="801"/>
      <c r="D42" s="197" t="s">
        <v>1138</v>
      </c>
      <c r="E42" s="280"/>
      <c r="F42" s="280"/>
      <c r="G42" s="280"/>
      <c r="H42" s="280"/>
      <c r="I42" s="280"/>
      <c r="J42" s="343"/>
      <c r="K42" s="799"/>
      <c r="L42" s="818"/>
    </row>
    <row r="43" spans="1:12" ht="24" customHeight="1">
      <c r="A43" s="763"/>
      <c r="B43" s="894"/>
      <c r="C43" s="801" t="s">
        <v>242</v>
      </c>
      <c r="D43" s="197" t="s">
        <v>606</v>
      </c>
      <c r="E43" s="280"/>
      <c r="F43" s="280"/>
      <c r="G43" s="280"/>
      <c r="H43" s="280"/>
      <c r="I43" s="280"/>
      <c r="J43" s="343"/>
      <c r="K43" s="799"/>
      <c r="L43" s="818"/>
    </row>
    <row r="44" spans="1:12" ht="24" customHeight="1">
      <c r="A44" s="763"/>
      <c r="B44" s="894"/>
      <c r="C44" s="801"/>
      <c r="D44" s="197" t="s">
        <v>607</v>
      </c>
      <c r="E44" s="280"/>
      <c r="F44" s="280"/>
      <c r="G44" s="280"/>
      <c r="H44" s="280"/>
      <c r="I44" s="280"/>
      <c r="J44" s="343"/>
      <c r="K44" s="799"/>
      <c r="L44" s="818"/>
    </row>
    <row r="45" spans="1:12" ht="24" customHeight="1">
      <c r="A45" s="763"/>
      <c r="B45" s="894"/>
      <c r="C45" s="801"/>
      <c r="D45" s="197" t="s">
        <v>608</v>
      </c>
      <c r="E45" s="280"/>
      <c r="F45" s="280"/>
      <c r="G45" s="280"/>
      <c r="H45" s="280"/>
      <c r="I45" s="280"/>
      <c r="J45" s="343"/>
      <c r="K45" s="799"/>
      <c r="L45" s="818"/>
    </row>
    <row r="46" spans="1:12" ht="24" customHeight="1">
      <c r="A46" s="763"/>
      <c r="B46" s="894"/>
      <c r="C46" s="801"/>
      <c r="D46" s="197" t="s">
        <v>609</v>
      </c>
      <c r="E46" s="280"/>
      <c r="F46" s="280"/>
      <c r="G46" s="280"/>
      <c r="H46" s="280"/>
      <c r="I46" s="280"/>
      <c r="J46" s="343"/>
      <c r="K46" s="799"/>
      <c r="L46" s="818"/>
    </row>
    <row r="47" spans="1:12" ht="24" customHeight="1">
      <c r="A47" s="763"/>
      <c r="B47" s="894"/>
      <c r="C47" s="801" t="s">
        <v>42</v>
      </c>
      <c r="D47" s="197" t="s">
        <v>600</v>
      </c>
      <c r="E47" s="280"/>
      <c r="F47" s="280"/>
      <c r="G47" s="280"/>
      <c r="H47" s="280"/>
      <c r="I47" s="280"/>
      <c r="J47" s="343"/>
      <c r="K47" s="799">
        <f>SUM(E47:J53)</f>
        <v>2</v>
      </c>
      <c r="L47" s="818"/>
    </row>
    <row r="48" spans="1:12" ht="24" customHeight="1">
      <c r="A48" s="763"/>
      <c r="B48" s="894"/>
      <c r="C48" s="801"/>
      <c r="D48" s="197" t="s">
        <v>601</v>
      </c>
      <c r="E48" s="280"/>
      <c r="F48" s="280">
        <v>2</v>
      </c>
      <c r="G48" s="280"/>
      <c r="H48" s="280"/>
      <c r="I48" s="280"/>
      <c r="J48" s="343"/>
      <c r="K48" s="799"/>
      <c r="L48" s="818"/>
    </row>
    <row r="49" spans="1:12" ht="24" customHeight="1">
      <c r="A49" s="763"/>
      <c r="B49" s="894"/>
      <c r="C49" s="801"/>
      <c r="D49" s="197" t="s">
        <v>602</v>
      </c>
      <c r="E49" s="280"/>
      <c r="F49" s="280"/>
      <c r="G49" s="280"/>
      <c r="H49" s="280"/>
      <c r="I49" s="280"/>
      <c r="J49" s="343"/>
      <c r="K49" s="799"/>
      <c r="L49" s="818"/>
    </row>
    <row r="50" spans="1:12" ht="24" customHeight="1">
      <c r="A50" s="763"/>
      <c r="B50" s="894"/>
      <c r="C50" s="801"/>
      <c r="D50" s="197" t="s">
        <v>920</v>
      </c>
      <c r="E50" s="280"/>
      <c r="F50" s="280"/>
      <c r="G50" s="280"/>
      <c r="H50" s="280"/>
      <c r="I50" s="280"/>
      <c r="J50" s="343"/>
      <c r="K50" s="799"/>
      <c r="L50" s="818"/>
    </row>
    <row r="51" spans="1:12" ht="24" customHeight="1">
      <c r="A51" s="763"/>
      <c r="B51" s="894"/>
      <c r="C51" s="801"/>
      <c r="D51" s="198" t="s">
        <v>603</v>
      </c>
      <c r="E51" s="280"/>
      <c r="F51" s="280"/>
      <c r="G51" s="280"/>
      <c r="H51" s="280"/>
      <c r="I51" s="280"/>
      <c r="J51" s="343"/>
      <c r="K51" s="799"/>
      <c r="L51" s="818"/>
    </row>
    <row r="52" spans="1:12" ht="24" customHeight="1">
      <c r="A52" s="763"/>
      <c r="B52" s="894"/>
      <c r="C52" s="801"/>
      <c r="D52" s="197" t="s">
        <v>604</v>
      </c>
      <c r="E52" s="280"/>
      <c r="F52" s="280"/>
      <c r="G52" s="280"/>
      <c r="H52" s="280"/>
      <c r="I52" s="280"/>
      <c r="J52" s="343"/>
      <c r="K52" s="799"/>
      <c r="L52" s="818"/>
    </row>
    <row r="53" spans="1:12" ht="24" customHeight="1">
      <c r="A53" s="763"/>
      <c r="B53" s="894"/>
      <c r="C53" s="801"/>
      <c r="D53" s="197" t="s">
        <v>605</v>
      </c>
      <c r="E53" s="280"/>
      <c r="F53" s="280"/>
      <c r="G53" s="280"/>
      <c r="H53" s="280"/>
      <c r="I53" s="280"/>
      <c r="J53" s="343"/>
      <c r="K53" s="799"/>
      <c r="L53" s="818"/>
    </row>
    <row r="54" spans="1:12" ht="18" customHeight="1">
      <c r="A54" s="763"/>
      <c r="B54" s="894"/>
      <c r="C54" s="801" t="s">
        <v>954</v>
      </c>
      <c r="D54" s="210" t="s">
        <v>955</v>
      </c>
      <c r="E54" s="280"/>
      <c r="F54" s="280"/>
      <c r="G54" s="280"/>
      <c r="H54" s="280">
        <v>1</v>
      </c>
      <c r="I54" s="280"/>
      <c r="J54" s="343"/>
      <c r="K54" s="603"/>
      <c r="L54" s="818"/>
    </row>
    <row r="55" spans="1:12" ht="24" customHeight="1">
      <c r="A55" s="763"/>
      <c r="B55" s="894"/>
      <c r="C55" s="801"/>
      <c r="D55" s="197" t="s">
        <v>986</v>
      </c>
      <c r="E55" s="280">
        <v>1</v>
      </c>
      <c r="F55" s="280"/>
      <c r="G55" s="280"/>
      <c r="H55" s="280"/>
      <c r="I55" s="280"/>
      <c r="J55" s="343"/>
      <c r="K55" s="603"/>
      <c r="L55" s="818"/>
    </row>
    <row r="56" spans="1:12" ht="24" customHeight="1">
      <c r="A56" s="763"/>
      <c r="B56" s="894"/>
      <c r="C56" s="801" t="s">
        <v>224</v>
      </c>
      <c r="D56" s="197" t="s">
        <v>559</v>
      </c>
      <c r="E56" s="280"/>
      <c r="F56" s="280"/>
      <c r="G56" s="280"/>
      <c r="H56" s="280"/>
      <c r="I56" s="280"/>
      <c r="J56" s="343"/>
      <c r="K56" s="799">
        <f>SUM(E56:J58)</f>
        <v>0</v>
      </c>
      <c r="L56" s="818"/>
    </row>
    <row r="57" spans="1:12" ht="24" customHeight="1">
      <c r="A57" s="763"/>
      <c r="B57" s="894"/>
      <c r="C57" s="801"/>
      <c r="D57" s="197" t="s">
        <v>560</v>
      </c>
      <c r="E57" s="280"/>
      <c r="F57" s="280"/>
      <c r="G57" s="280"/>
      <c r="H57" s="280"/>
      <c r="I57" s="280"/>
      <c r="J57" s="343"/>
      <c r="K57" s="799"/>
      <c r="L57" s="818"/>
    </row>
    <row r="58" spans="1:12" ht="24" customHeight="1">
      <c r="A58" s="763"/>
      <c r="B58" s="894"/>
      <c r="C58" s="801"/>
      <c r="D58" s="197" t="s">
        <v>561</v>
      </c>
      <c r="E58" s="280"/>
      <c r="F58" s="280"/>
      <c r="G58" s="280"/>
      <c r="H58" s="280"/>
      <c r="I58" s="280"/>
      <c r="J58" s="343"/>
      <c r="K58" s="799"/>
      <c r="L58" s="818"/>
    </row>
    <row r="59" spans="1:12" ht="24" customHeight="1">
      <c r="A59" s="763"/>
      <c r="B59" s="894"/>
      <c r="C59" s="801" t="s">
        <v>243</v>
      </c>
      <c r="D59" s="197" t="s">
        <v>610</v>
      </c>
      <c r="E59" s="280"/>
      <c r="F59" s="280"/>
      <c r="G59" s="280"/>
      <c r="H59" s="280"/>
      <c r="I59" s="280"/>
      <c r="J59" s="343"/>
      <c r="K59" s="799">
        <f>SUM(E59:J61)</f>
        <v>0</v>
      </c>
      <c r="L59" s="818"/>
    </row>
    <row r="60" spans="1:12" ht="24" customHeight="1">
      <c r="A60" s="763"/>
      <c r="B60" s="894"/>
      <c r="C60" s="801"/>
      <c r="D60" s="197" t="s">
        <v>1136</v>
      </c>
      <c r="E60" s="280"/>
      <c r="F60" s="280"/>
      <c r="G60" s="280"/>
      <c r="H60" s="280"/>
      <c r="I60" s="280"/>
      <c r="J60" s="343"/>
      <c r="K60" s="799"/>
      <c r="L60" s="818"/>
    </row>
    <row r="61" spans="1:12" ht="24" customHeight="1">
      <c r="A61" s="763"/>
      <c r="B61" s="894"/>
      <c r="C61" s="801"/>
      <c r="D61" s="197" t="s">
        <v>611</v>
      </c>
      <c r="E61" s="280"/>
      <c r="F61" s="280"/>
      <c r="G61" s="280"/>
      <c r="H61" s="280"/>
      <c r="I61" s="280"/>
      <c r="J61" s="343"/>
      <c r="K61" s="799"/>
      <c r="L61" s="818"/>
    </row>
    <row r="62" spans="1:12" ht="24" customHeight="1">
      <c r="A62" s="763"/>
      <c r="B62" s="894"/>
      <c r="C62" s="801" t="s">
        <v>43</v>
      </c>
      <c r="D62" s="197" t="s">
        <v>612</v>
      </c>
      <c r="E62" s="280"/>
      <c r="F62" s="280"/>
      <c r="G62" s="280"/>
      <c r="H62" s="280"/>
      <c r="I62" s="280"/>
      <c r="J62" s="343"/>
      <c r="K62" s="799">
        <f>SUM(E62:J66)</f>
        <v>0</v>
      </c>
      <c r="L62" s="818"/>
    </row>
    <row r="63" spans="1:12" ht="24" customHeight="1">
      <c r="A63" s="763"/>
      <c r="B63" s="894"/>
      <c r="C63" s="801"/>
      <c r="D63" s="197" t="s">
        <v>613</v>
      </c>
      <c r="E63" s="280"/>
      <c r="F63" s="280"/>
      <c r="G63" s="280"/>
      <c r="H63" s="280"/>
      <c r="I63" s="280"/>
      <c r="J63" s="343"/>
      <c r="K63" s="799"/>
      <c r="L63" s="818"/>
    </row>
    <row r="64" spans="1:12" ht="24" customHeight="1">
      <c r="A64" s="763"/>
      <c r="B64" s="894"/>
      <c r="C64" s="801"/>
      <c r="D64" s="197" t="s">
        <v>614</v>
      </c>
      <c r="E64" s="280"/>
      <c r="F64" s="280"/>
      <c r="G64" s="280"/>
      <c r="H64" s="280"/>
      <c r="I64" s="280"/>
      <c r="J64" s="343"/>
      <c r="K64" s="799"/>
      <c r="L64" s="818"/>
    </row>
    <row r="65" spans="1:13" ht="24" customHeight="1">
      <c r="A65" s="763"/>
      <c r="B65" s="894"/>
      <c r="C65" s="801"/>
      <c r="D65" s="197" t="s">
        <v>1022</v>
      </c>
      <c r="E65" s="280"/>
      <c r="F65" s="280"/>
      <c r="G65" s="280"/>
      <c r="H65" s="280"/>
      <c r="I65" s="280"/>
      <c r="J65" s="343"/>
      <c r="K65" s="799"/>
      <c r="L65" s="818"/>
    </row>
    <row r="66" spans="1:13" ht="26.25" customHeight="1">
      <c r="A66" s="763"/>
      <c r="B66" s="894"/>
      <c r="C66" s="801"/>
      <c r="D66" s="197" t="s">
        <v>953</v>
      </c>
      <c r="E66" s="280"/>
      <c r="F66" s="280"/>
      <c r="G66" s="280"/>
      <c r="H66" s="280"/>
      <c r="I66" s="280"/>
      <c r="J66" s="343"/>
      <c r="K66" s="799"/>
      <c r="L66" s="818"/>
    </row>
    <row r="67" spans="1:13" ht="24" customHeight="1">
      <c r="A67" s="763"/>
      <c r="B67" s="894"/>
      <c r="C67" s="801" t="s">
        <v>57</v>
      </c>
      <c r="D67" s="197" t="s">
        <v>562</v>
      </c>
      <c r="E67" s="280"/>
      <c r="F67" s="280"/>
      <c r="G67" s="280"/>
      <c r="H67" s="280"/>
      <c r="I67" s="280"/>
      <c r="J67" s="343"/>
      <c r="K67" s="799">
        <f>SUM(E67:J73)</f>
        <v>4</v>
      </c>
      <c r="L67" s="818"/>
      <c r="M67" s="485">
        <f>L27</f>
        <v>8</v>
      </c>
    </row>
    <row r="68" spans="1:13" ht="24" customHeight="1">
      <c r="A68" s="763"/>
      <c r="B68" s="894"/>
      <c r="C68" s="801"/>
      <c r="D68" s="197" t="s">
        <v>563</v>
      </c>
      <c r="E68" s="280">
        <v>1</v>
      </c>
      <c r="F68" s="280"/>
      <c r="G68" s="280"/>
      <c r="H68" s="280"/>
      <c r="I68" s="280"/>
      <c r="J68" s="343">
        <v>1</v>
      </c>
      <c r="K68" s="799"/>
      <c r="L68" s="818"/>
    </row>
    <row r="69" spans="1:13" ht="24" customHeight="1">
      <c r="A69" s="763"/>
      <c r="B69" s="894"/>
      <c r="C69" s="801"/>
      <c r="D69" s="197" t="s">
        <v>564</v>
      </c>
      <c r="E69" s="280"/>
      <c r="F69" s="280"/>
      <c r="G69" s="280"/>
      <c r="H69" s="280"/>
      <c r="I69" s="280"/>
      <c r="J69" s="343"/>
      <c r="K69" s="799"/>
      <c r="L69" s="818"/>
    </row>
    <row r="70" spans="1:13" ht="24" customHeight="1">
      <c r="A70" s="763"/>
      <c r="B70" s="894"/>
      <c r="C70" s="801"/>
      <c r="D70" s="197" t="s">
        <v>956</v>
      </c>
      <c r="E70" s="280"/>
      <c r="F70" s="280"/>
      <c r="G70" s="280"/>
      <c r="H70" s="280"/>
      <c r="I70" s="280"/>
      <c r="J70" s="343"/>
      <c r="K70" s="799"/>
      <c r="L70" s="818"/>
    </row>
    <row r="71" spans="1:13" ht="24" customHeight="1">
      <c r="A71" s="763"/>
      <c r="B71" s="894"/>
      <c r="C71" s="801"/>
      <c r="D71" s="197" t="s">
        <v>957</v>
      </c>
      <c r="E71" s="280">
        <v>1</v>
      </c>
      <c r="F71" s="280"/>
      <c r="G71" s="280"/>
      <c r="H71" s="280"/>
      <c r="I71" s="280"/>
      <c r="J71" s="343"/>
      <c r="K71" s="799"/>
      <c r="L71" s="818"/>
    </row>
    <row r="72" spans="1:13" ht="24" customHeight="1">
      <c r="A72" s="763"/>
      <c r="B72" s="894"/>
      <c r="C72" s="801"/>
      <c r="D72" s="197" t="s">
        <v>977</v>
      </c>
      <c r="E72" s="280"/>
      <c r="F72" s="280"/>
      <c r="G72" s="280"/>
      <c r="H72" s="280"/>
      <c r="I72" s="280"/>
      <c r="J72" s="343">
        <v>1</v>
      </c>
      <c r="K72" s="799"/>
      <c r="L72" s="818"/>
    </row>
    <row r="73" spans="1:13" ht="24" customHeight="1">
      <c r="A73" s="763"/>
      <c r="B73" s="894"/>
      <c r="C73" s="801"/>
      <c r="D73" s="197" t="s">
        <v>565</v>
      </c>
      <c r="E73" s="280"/>
      <c r="F73" s="280"/>
      <c r="G73" s="280"/>
      <c r="H73" s="280"/>
      <c r="I73" s="280"/>
      <c r="J73" s="343"/>
      <c r="K73" s="799"/>
      <c r="L73" s="819"/>
    </row>
    <row r="74" spans="1:13" ht="24" customHeight="1">
      <c r="A74" s="763"/>
      <c r="B74" s="640"/>
      <c r="C74" s="638"/>
      <c r="D74" s="197" t="s">
        <v>1020</v>
      </c>
      <c r="E74" s="280"/>
      <c r="F74" s="280"/>
      <c r="G74" s="280"/>
      <c r="H74" s="280"/>
      <c r="I74" s="280"/>
      <c r="J74" s="343"/>
      <c r="K74" s="637"/>
      <c r="L74" s="639"/>
    </row>
    <row r="75" spans="1:13" ht="24" customHeight="1">
      <c r="A75" s="763"/>
      <c r="B75" s="930" t="s">
        <v>150</v>
      </c>
      <c r="C75" s="800" t="s">
        <v>281</v>
      </c>
      <c r="D75" s="164" t="s">
        <v>566</v>
      </c>
      <c r="E75" s="282">
        <v>2</v>
      </c>
      <c r="F75" s="282">
        <v>1</v>
      </c>
      <c r="G75" s="282">
        <v>1</v>
      </c>
      <c r="H75" s="282">
        <v>1</v>
      </c>
      <c r="I75" s="282"/>
      <c r="J75" s="345">
        <v>4</v>
      </c>
      <c r="K75" s="803">
        <f>SUM(E75:J76)</f>
        <v>21</v>
      </c>
      <c r="L75" s="841">
        <f>SUM(K75:K109)</f>
        <v>30</v>
      </c>
    </row>
    <row r="76" spans="1:13" ht="24" customHeight="1">
      <c r="A76" s="763"/>
      <c r="B76" s="930"/>
      <c r="C76" s="800"/>
      <c r="D76" s="164" t="s">
        <v>567</v>
      </c>
      <c r="E76" s="282">
        <v>4</v>
      </c>
      <c r="F76" s="282">
        <v>1</v>
      </c>
      <c r="G76" s="282">
        <v>2</v>
      </c>
      <c r="H76" s="282">
        <v>1</v>
      </c>
      <c r="I76" s="282"/>
      <c r="J76" s="345">
        <v>4</v>
      </c>
      <c r="K76" s="803"/>
      <c r="L76" s="842"/>
    </row>
    <row r="77" spans="1:13" ht="24" customHeight="1">
      <c r="A77" s="763"/>
      <c r="B77" s="930"/>
      <c r="C77" s="800"/>
      <c r="D77" s="164" t="s">
        <v>987</v>
      </c>
      <c r="E77" s="282"/>
      <c r="F77" s="282"/>
      <c r="G77" s="282"/>
      <c r="H77" s="282"/>
      <c r="I77" s="282"/>
      <c r="J77" s="345">
        <v>1</v>
      </c>
      <c r="K77" s="604"/>
      <c r="L77" s="842"/>
    </row>
    <row r="78" spans="1:13" ht="24" customHeight="1">
      <c r="A78" s="763"/>
      <c r="B78" s="930"/>
      <c r="C78" s="800" t="s">
        <v>76</v>
      </c>
      <c r="D78" s="164" t="s">
        <v>568</v>
      </c>
      <c r="E78" s="282"/>
      <c r="F78" s="282"/>
      <c r="G78" s="282"/>
      <c r="H78" s="282"/>
      <c r="I78" s="282"/>
      <c r="J78" s="345"/>
      <c r="K78" s="675">
        <f>SUM(E78:J84)</f>
        <v>1</v>
      </c>
      <c r="L78" s="842"/>
    </row>
    <row r="79" spans="1:13" ht="24" customHeight="1">
      <c r="A79" s="763"/>
      <c r="B79" s="930"/>
      <c r="C79" s="800"/>
      <c r="D79" s="164" t="s">
        <v>569</v>
      </c>
      <c r="E79" s="282"/>
      <c r="F79" s="282"/>
      <c r="G79" s="282"/>
      <c r="H79" s="282"/>
      <c r="I79" s="282"/>
      <c r="J79" s="345"/>
      <c r="K79" s="675"/>
      <c r="L79" s="842"/>
    </row>
    <row r="80" spans="1:13" ht="24" customHeight="1">
      <c r="A80" s="763"/>
      <c r="B80" s="930"/>
      <c r="C80" s="800"/>
      <c r="D80" s="164" t="s">
        <v>921</v>
      </c>
      <c r="E80" s="282"/>
      <c r="F80" s="282"/>
      <c r="G80" s="282"/>
      <c r="H80" s="282"/>
      <c r="I80" s="282"/>
      <c r="J80" s="345"/>
      <c r="K80" s="675"/>
      <c r="L80" s="842"/>
    </row>
    <row r="81" spans="1:12" ht="24" customHeight="1">
      <c r="A81" s="763"/>
      <c r="B81" s="930"/>
      <c r="C81" s="800"/>
      <c r="D81" s="164" t="s">
        <v>570</v>
      </c>
      <c r="E81" s="282"/>
      <c r="F81" s="282"/>
      <c r="G81" s="282"/>
      <c r="H81" s="282"/>
      <c r="I81" s="282"/>
      <c r="J81" s="345"/>
      <c r="K81" s="675"/>
      <c r="L81" s="842"/>
    </row>
    <row r="82" spans="1:12" ht="24" customHeight="1">
      <c r="A82" s="763"/>
      <c r="B82" s="930"/>
      <c r="C82" s="800"/>
      <c r="D82" s="164" t="s">
        <v>571</v>
      </c>
      <c r="E82" s="282"/>
      <c r="F82" s="282"/>
      <c r="G82" s="282"/>
      <c r="H82" s="282"/>
      <c r="I82" s="282"/>
      <c r="J82" s="345"/>
      <c r="K82" s="675"/>
      <c r="L82" s="842"/>
    </row>
    <row r="83" spans="1:12" ht="24" customHeight="1">
      <c r="A83" s="763"/>
      <c r="B83" s="930"/>
      <c r="C83" s="800"/>
      <c r="D83" s="164" t="s">
        <v>572</v>
      </c>
      <c r="E83" s="282"/>
      <c r="F83" s="282"/>
      <c r="G83" s="282"/>
      <c r="H83" s="282"/>
      <c r="I83" s="282"/>
      <c r="J83" s="345"/>
      <c r="K83" s="675"/>
      <c r="L83" s="842"/>
    </row>
    <row r="84" spans="1:12" ht="24" customHeight="1">
      <c r="A84" s="763"/>
      <c r="B84" s="930"/>
      <c r="C84" s="800"/>
      <c r="D84" s="164" t="s">
        <v>995</v>
      </c>
      <c r="E84" s="282">
        <v>1</v>
      </c>
      <c r="F84" s="282"/>
      <c r="G84" s="282"/>
      <c r="H84" s="282"/>
      <c r="I84" s="282"/>
      <c r="J84" s="345"/>
      <c r="K84" s="645"/>
      <c r="L84" s="842"/>
    </row>
    <row r="85" spans="1:12" ht="24" customHeight="1">
      <c r="A85" s="763"/>
      <c r="B85" s="930"/>
      <c r="C85" s="933" t="s">
        <v>77</v>
      </c>
      <c r="D85" s="164" t="s">
        <v>573</v>
      </c>
      <c r="E85" s="282"/>
      <c r="F85" s="282"/>
      <c r="G85" s="282"/>
      <c r="H85" s="282"/>
      <c r="I85" s="282"/>
      <c r="J85" s="345"/>
      <c r="K85" s="803">
        <f>SUM(E85:J106)</f>
        <v>7</v>
      </c>
      <c r="L85" s="842"/>
    </row>
    <row r="86" spans="1:12" ht="24" customHeight="1">
      <c r="A86" s="763"/>
      <c r="B86" s="930"/>
      <c r="C86" s="933"/>
      <c r="D86" s="164" t="s">
        <v>574</v>
      </c>
      <c r="E86" s="282"/>
      <c r="F86" s="282"/>
      <c r="G86" s="282"/>
      <c r="H86" s="282"/>
      <c r="I86" s="282"/>
      <c r="J86" s="345"/>
      <c r="K86" s="803"/>
      <c r="L86" s="842"/>
    </row>
    <row r="87" spans="1:12" ht="24" customHeight="1">
      <c r="A87" s="763"/>
      <c r="B87" s="930"/>
      <c r="C87" s="933"/>
      <c r="D87" s="164" t="s">
        <v>575</v>
      </c>
      <c r="E87" s="282"/>
      <c r="F87" s="282"/>
      <c r="G87" s="282"/>
      <c r="H87" s="282"/>
      <c r="I87" s="282"/>
      <c r="J87" s="345"/>
      <c r="K87" s="803"/>
      <c r="L87" s="842"/>
    </row>
    <row r="88" spans="1:12" ht="24" customHeight="1">
      <c r="A88" s="763"/>
      <c r="B88" s="930"/>
      <c r="C88" s="933"/>
      <c r="D88" s="164" t="s">
        <v>576</v>
      </c>
      <c r="E88" s="282"/>
      <c r="F88" s="282"/>
      <c r="G88" s="282"/>
      <c r="H88" s="282"/>
      <c r="I88" s="282"/>
      <c r="J88" s="345"/>
      <c r="K88" s="803"/>
      <c r="L88" s="842"/>
    </row>
    <row r="89" spans="1:12" ht="24" customHeight="1">
      <c r="A89" s="763"/>
      <c r="B89" s="930"/>
      <c r="C89" s="933"/>
      <c r="D89" s="164" t="s">
        <v>577</v>
      </c>
      <c r="E89" s="282"/>
      <c r="F89" s="282"/>
      <c r="G89" s="282"/>
      <c r="H89" s="282"/>
      <c r="I89" s="282"/>
      <c r="J89" s="345"/>
      <c r="K89" s="803"/>
      <c r="L89" s="842"/>
    </row>
    <row r="90" spans="1:12" ht="24" customHeight="1">
      <c r="A90" s="763"/>
      <c r="B90" s="930"/>
      <c r="C90" s="933"/>
      <c r="D90" s="164" t="s">
        <v>578</v>
      </c>
      <c r="E90" s="282"/>
      <c r="F90" s="282"/>
      <c r="G90" s="282"/>
      <c r="H90" s="282"/>
      <c r="I90" s="282"/>
      <c r="J90" s="345"/>
      <c r="K90" s="803"/>
      <c r="L90" s="842"/>
    </row>
    <row r="91" spans="1:12" ht="24" customHeight="1">
      <c r="A91" s="763"/>
      <c r="B91" s="930"/>
      <c r="C91" s="933"/>
      <c r="D91" s="164" t="s">
        <v>999</v>
      </c>
      <c r="E91" s="282"/>
      <c r="F91" s="282"/>
      <c r="G91" s="282"/>
      <c r="H91" s="282"/>
      <c r="I91" s="282"/>
      <c r="J91" s="345"/>
      <c r="K91" s="803"/>
      <c r="L91" s="842"/>
    </row>
    <row r="92" spans="1:12" ht="24" customHeight="1">
      <c r="A92" s="763"/>
      <c r="B92" s="930"/>
      <c r="C92" s="933"/>
      <c r="D92" s="164" t="s">
        <v>1000</v>
      </c>
      <c r="E92" s="282"/>
      <c r="F92" s="282"/>
      <c r="G92" s="282"/>
      <c r="H92" s="282"/>
      <c r="I92" s="282"/>
      <c r="J92" s="345"/>
      <c r="K92" s="803"/>
      <c r="L92" s="842"/>
    </row>
    <row r="93" spans="1:12" ht="24" customHeight="1">
      <c r="A93" s="763"/>
      <c r="B93" s="930"/>
      <c r="C93" s="933"/>
      <c r="D93" s="164" t="s">
        <v>579</v>
      </c>
      <c r="E93" s="282"/>
      <c r="F93" s="282"/>
      <c r="G93" s="282"/>
      <c r="H93" s="282"/>
      <c r="I93" s="282"/>
      <c r="J93" s="345"/>
      <c r="K93" s="803"/>
      <c r="L93" s="842"/>
    </row>
    <row r="94" spans="1:12" ht="24" customHeight="1">
      <c r="A94" s="763"/>
      <c r="B94" s="930"/>
      <c r="C94" s="933"/>
      <c r="D94" s="164" t="s">
        <v>580</v>
      </c>
      <c r="E94" s="282"/>
      <c r="F94" s="282"/>
      <c r="G94" s="282"/>
      <c r="H94" s="282"/>
      <c r="I94" s="282"/>
      <c r="J94" s="345"/>
      <c r="K94" s="803"/>
      <c r="L94" s="842"/>
    </row>
    <row r="95" spans="1:12" ht="24" customHeight="1">
      <c r="A95" s="763"/>
      <c r="B95" s="930"/>
      <c r="C95" s="933"/>
      <c r="D95" s="164" t="s">
        <v>581</v>
      </c>
      <c r="E95" s="282"/>
      <c r="F95" s="282"/>
      <c r="G95" s="282"/>
      <c r="H95" s="282"/>
      <c r="I95" s="282"/>
      <c r="J95" s="345"/>
      <c r="K95" s="803"/>
      <c r="L95" s="842"/>
    </row>
    <row r="96" spans="1:12" ht="24" customHeight="1">
      <c r="A96" s="763"/>
      <c r="B96" s="930"/>
      <c r="C96" s="933"/>
      <c r="D96" s="164" t="s">
        <v>582</v>
      </c>
      <c r="E96" s="282"/>
      <c r="F96" s="282"/>
      <c r="G96" s="282"/>
      <c r="H96" s="282"/>
      <c r="I96" s="282"/>
      <c r="J96" s="345"/>
      <c r="K96" s="803"/>
      <c r="L96" s="842"/>
    </row>
    <row r="97" spans="1:54" ht="24" customHeight="1">
      <c r="A97" s="763"/>
      <c r="B97" s="930"/>
      <c r="C97" s="933"/>
      <c r="D97" s="164" t="s">
        <v>976</v>
      </c>
      <c r="E97" s="282"/>
      <c r="F97" s="282"/>
      <c r="G97" s="282"/>
      <c r="H97" s="282"/>
      <c r="I97" s="282"/>
      <c r="J97" s="345"/>
      <c r="K97" s="803"/>
      <c r="L97" s="842"/>
    </row>
    <row r="98" spans="1:54" ht="24" customHeight="1">
      <c r="A98" s="763"/>
      <c r="B98" s="930"/>
      <c r="C98" s="933"/>
      <c r="D98" s="164" t="s">
        <v>583</v>
      </c>
      <c r="E98" s="282"/>
      <c r="F98" s="282"/>
      <c r="G98" s="282"/>
      <c r="H98" s="282"/>
      <c r="I98" s="282"/>
      <c r="J98" s="345"/>
      <c r="K98" s="803"/>
      <c r="L98" s="842"/>
    </row>
    <row r="99" spans="1:54" ht="24" customHeight="1">
      <c r="A99" s="763"/>
      <c r="B99" s="930"/>
      <c r="C99" s="933"/>
      <c r="D99" s="164" t="s">
        <v>584</v>
      </c>
      <c r="E99" s="282"/>
      <c r="F99" s="282"/>
      <c r="G99" s="282"/>
      <c r="H99" s="282"/>
      <c r="I99" s="282"/>
      <c r="J99" s="345"/>
      <c r="K99" s="803"/>
      <c r="L99" s="842"/>
    </row>
    <row r="100" spans="1:54" ht="24" customHeight="1">
      <c r="A100" s="763"/>
      <c r="B100" s="930"/>
      <c r="C100" s="933"/>
      <c r="D100" s="164" t="s">
        <v>585</v>
      </c>
      <c r="E100" s="282"/>
      <c r="F100" s="282"/>
      <c r="G100" s="282"/>
      <c r="H100" s="282"/>
      <c r="I100" s="282"/>
      <c r="J100" s="345"/>
      <c r="K100" s="803"/>
      <c r="L100" s="842"/>
    </row>
    <row r="101" spans="1:54" ht="24" customHeight="1">
      <c r="A101" s="763"/>
      <c r="B101" s="930"/>
      <c r="C101" s="933"/>
      <c r="D101" s="164" t="s">
        <v>586</v>
      </c>
      <c r="E101" s="282">
        <v>2</v>
      </c>
      <c r="F101" s="282"/>
      <c r="G101" s="282"/>
      <c r="H101" s="282"/>
      <c r="I101" s="282">
        <v>1</v>
      </c>
      <c r="J101" s="345"/>
      <c r="K101" s="803"/>
      <c r="L101" s="842"/>
    </row>
    <row r="102" spans="1:54" ht="24" customHeight="1">
      <c r="A102" s="763"/>
      <c r="B102" s="930"/>
      <c r="C102" s="933"/>
      <c r="D102" s="164" t="s">
        <v>587</v>
      </c>
      <c r="E102" s="282"/>
      <c r="F102" s="282"/>
      <c r="G102" s="282"/>
      <c r="H102" s="282"/>
      <c r="I102" s="282"/>
      <c r="J102" s="345"/>
      <c r="K102" s="803"/>
      <c r="L102" s="842"/>
    </row>
    <row r="103" spans="1:54" ht="24" customHeight="1">
      <c r="A103" s="763"/>
      <c r="B103" s="930"/>
      <c r="C103" s="933"/>
      <c r="D103" s="164" t="s">
        <v>996</v>
      </c>
      <c r="E103" s="282"/>
      <c r="F103" s="282"/>
      <c r="G103" s="282"/>
      <c r="H103" s="282"/>
      <c r="I103" s="282"/>
      <c r="J103" s="345"/>
      <c r="K103" s="803"/>
      <c r="L103" s="842"/>
    </row>
    <row r="104" spans="1:54" ht="24" customHeight="1">
      <c r="A104" s="763"/>
      <c r="B104" s="930"/>
      <c r="C104" s="933"/>
      <c r="D104" s="164" t="s">
        <v>988</v>
      </c>
      <c r="E104" s="282"/>
      <c r="F104" s="282"/>
      <c r="G104" s="282"/>
      <c r="H104" s="282"/>
      <c r="I104" s="282"/>
      <c r="J104" s="345"/>
      <c r="K104" s="803"/>
      <c r="L104" s="842"/>
    </row>
    <row r="105" spans="1:54" ht="24" customHeight="1">
      <c r="A105" s="763"/>
      <c r="B105" s="930"/>
      <c r="C105" s="933"/>
      <c r="D105" s="164" t="s">
        <v>958</v>
      </c>
      <c r="E105" s="282">
        <v>3</v>
      </c>
      <c r="F105" s="282">
        <v>1</v>
      </c>
      <c r="G105" s="282"/>
      <c r="H105" s="282"/>
      <c r="I105" s="282"/>
      <c r="J105" s="345"/>
      <c r="K105" s="803"/>
      <c r="L105" s="842"/>
    </row>
    <row r="106" spans="1:54" ht="24" customHeight="1">
      <c r="A106" s="763"/>
      <c r="B106" s="930"/>
      <c r="C106" s="933"/>
      <c r="D106" s="164" t="s">
        <v>1125</v>
      </c>
      <c r="E106" s="282"/>
      <c r="F106" s="282"/>
      <c r="G106" s="282"/>
      <c r="H106" s="282"/>
      <c r="I106" s="282"/>
      <c r="J106" s="345"/>
      <c r="K106" s="686"/>
      <c r="L106" s="842"/>
    </row>
    <row r="107" spans="1:54" ht="24" customHeight="1">
      <c r="A107" s="763"/>
      <c r="B107" s="930"/>
      <c r="C107" s="800" t="s">
        <v>84</v>
      </c>
      <c r="D107" s="164" t="s">
        <v>588</v>
      </c>
      <c r="E107" s="282"/>
      <c r="F107" s="282"/>
      <c r="G107" s="282"/>
      <c r="H107" s="282"/>
      <c r="I107" s="282"/>
      <c r="J107" s="345"/>
      <c r="K107" s="803">
        <f>SUM(E107:J109)</f>
        <v>1</v>
      </c>
      <c r="L107" s="842"/>
    </row>
    <row r="108" spans="1:54" ht="24" customHeight="1">
      <c r="A108" s="763"/>
      <c r="B108" s="930"/>
      <c r="C108" s="800"/>
      <c r="D108" s="164" t="s">
        <v>589</v>
      </c>
      <c r="E108" s="282"/>
      <c r="F108" s="282"/>
      <c r="G108" s="282"/>
      <c r="H108" s="282"/>
      <c r="I108" s="282"/>
      <c r="J108" s="345"/>
      <c r="K108" s="803"/>
      <c r="L108" s="842"/>
    </row>
    <row r="109" spans="1:54" ht="24" customHeight="1">
      <c r="A109" s="763"/>
      <c r="B109" s="931"/>
      <c r="C109" s="852"/>
      <c r="D109" s="199" t="s">
        <v>590</v>
      </c>
      <c r="E109" s="283"/>
      <c r="F109" s="283"/>
      <c r="G109" s="283"/>
      <c r="H109" s="283"/>
      <c r="I109" s="283"/>
      <c r="J109" s="346">
        <v>1</v>
      </c>
      <c r="K109" s="926"/>
      <c r="L109" s="843"/>
    </row>
    <row r="110" spans="1:54" s="61" customFormat="1" ht="44.25" customHeight="1">
      <c r="A110" s="929"/>
      <c r="B110" s="889"/>
      <c r="C110" s="889"/>
      <c r="D110" s="157"/>
      <c r="E110" s="70">
        <f t="shared" ref="E110:J110" si="0">SUM(E2:E109)</f>
        <v>18</v>
      </c>
      <c r="F110" s="70">
        <f t="shared" si="0"/>
        <v>11</v>
      </c>
      <c r="G110" s="70">
        <f t="shared" si="0"/>
        <v>3</v>
      </c>
      <c r="H110" s="70">
        <f t="shared" si="0"/>
        <v>5</v>
      </c>
      <c r="I110" s="70">
        <f t="shared" si="0"/>
        <v>1</v>
      </c>
      <c r="J110" s="381">
        <f t="shared" si="0"/>
        <v>14</v>
      </c>
      <c r="K110" s="70"/>
      <c r="L110" s="66">
        <f>SUM(E110:J110)</f>
        <v>52</v>
      </c>
      <c r="M110" s="486"/>
      <c r="N110" s="483"/>
      <c r="O110" s="483"/>
      <c r="P110" s="483"/>
      <c r="Q110" s="483"/>
      <c r="R110" s="483"/>
      <c r="S110" s="483"/>
      <c r="T110" s="483"/>
      <c r="U110" s="483"/>
      <c r="V110" s="483"/>
      <c r="W110" s="483"/>
      <c r="X110" s="483"/>
      <c r="Y110" s="483"/>
      <c r="Z110" s="483"/>
      <c r="AA110" s="483"/>
      <c r="AB110" s="483"/>
      <c r="AC110" s="483"/>
      <c r="AD110" s="483"/>
      <c r="AE110" s="483"/>
      <c r="AF110" s="483"/>
      <c r="AG110" s="483"/>
      <c r="AH110" s="483"/>
      <c r="AI110" s="483"/>
      <c r="AJ110" s="483"/>
      <c r="AK110" s="483"/>
      <c r="AL110" s="483"/>
      <c r="AM110" s="483"/>
      <c r="AN110" s="483"/>
      <c r="AO110" s="483"/>
      <c r="AP110" s="483"/>
      <c r="AQ110" s="483"/>
      <c r="AR110" s="483"/>
      <c r="AS110" s="483"/>
      <c r="AT110" s="483"/>
      <c r="AU110" s="483"/>
      <c r="AV110" s="483"/>
      <c r="AW110" s="483"/>
      <c r="AX110" s="483"/>
      <c r="AY110" s="483"/>
      <c r="AZ110" s="483"/>
      <c r="BA110" s="483"/>
      <c r="BB110" s="483"/>
    </row>
    <row r="111" spans="1:54" s="482" customFormat="1" ht="24" customHeight="1">
      <c r="A111" s="491"/>
      <c r="B111" s="492"/>
      <c r="C111" s="493"/>
      <c r="D111" s="492"/>
      <c r="J111" s="494"/>
      <c r="L111" s="495"/>
      <c r="M111" s="487"/>
    </row>
    <row r="112" spans="1:54" s="482" customFormat="1" ht="24" customHeight="1">
      <c r="A112" s="491"/>
      <c r="B112" s="492"/>
      <c r="C112" s="493"/>
      <c r="D112" s="492"/>
      <c r="L112" s="495"/>
      <c r="M112" s="487"/>
    </row>
    <row r="113" spans="1:13" s="482" customFormat="1" ht="24" customHeight="1">
      <c r="A113" s="491"/>
      <c r="B113" s="492"/>
      <c r="C113" s="493"/>
      <c r="D113" s="492"/>
      <c r="L113" s="495"/>
      <c r="M113" s="487"/>
    </row>
    <row r="114" spans="1:13" s="482" customFormat="1" ht="24" customHeight="1">
      <c r="A114" s="491"/>
      <c r="B114" s="492"/>
      <c r="C114" s="493"/>
      <c r="D114" s="492"/>
      <c r="L114" s="495"/>
      <c r="M114" s="487"/>
    </row>
    <row r="115" spans="1:13" s="482" customFormat="1" ht="24" customHeight="1">
      <c r="A115" s="491"/>
      <c r="B115" s="492"/>
      <c r="C115" s="493"/>
      <c r="D115" s="492"/>
      <c r="L115" s="495"/>
      <c r="M115" s="487"/>
    </row>
    <row r="116" spans="1:13" s="482" customFormat="1" ht="24" customHeight="1">
      <c r="A116" s="491"/>
      <c r="B116" s="492"/>
      <c r="C116" s="493"/>
      <c r="D116" s="492"/>
      <c r="L116" s="495"/>
      <c r="M116" s="487"/>
    </row>
    <row r="117" spans="1:13" s="482" customFormat="1" ht="24" customHeight="1">
      <c r="A117" s="491"/>
      <c r="B117" s="492"/>
      <c r="C117" s="493"/>
      <c r="D117" s="492"/>
      <c r="L117" s="495"/>
      <c r="M117" s="487"/>
    </row>
    <row r="118" spans="1:13" s="482" customFormat="1" ht="24" customHeight="1">
      <c r="A118" s="491"/>
      <c r="B118" s="492"/>
      <c r="C118" s="493"/>
      <c r="D118" s="492"/>
      <c r="L118" s="495"/>
      <c r="M118" s="487"/>
    </row>
    <row r="119" spans="1:13" s="482" customFormat="1" ht="45.75" customHeight="1">
      <c r="A119" s="491"/>
      <c r="B119" s="492"/>
      <c r="C119" s="493"/>
      <c r="D119" s="492"/>
      <c r="L119" s="495"/>
      <c r="M119" s="487"/>
    </row>
    <row r="120" spans="1:13" s="482" customFormat="1" ht="24" customHeight="1">
      <c r="A120" s="491"/>
      <c r="B120" s="492"/>
      <c r="C120" s="493"/>
      <c r="D120" s="492"/>
      <c r="L120" s="495"/>
      <c r="M120" s="487"/>
    </row>
    <row r="121" spans="1:13" s="482" customFormat="1" ht="24" customHeight="1">
      <c r="A121" s="491"/>
      <c r="B121" s="492"/>
      <c r="C121" s="493"/>
      <c r="D121" s="492"/>
      <c r="L121" s="495"/>
      <c r="M121" s="487"/>
    </row>
    <row r="122" spans="1:13" s="482" customFormat="1" ht="24" customHeight="1">
      <c r="A122" s="491"/>
      <c r="B122" s="492"/>
      <c r="C122" s="493"/>
      <c r="D122" s="492"/>
      <c r="L122" s="495"/>
      <c r="M122" s="487"/>
    </row>
    <row r="123" spans="1:13" s="482" customFormat="1" ht="24" customHeight="1">
      <c r="A123" s="491"/>
      <c r="B123" s="492"/>
      <c r="C123" s="493"/>
      <c r="D123" s="492"/>
      <c r="L123" s="495"/>
      <c r="M123" s="487"/>
    </row>
    <row r="124" spans="1:13" s="482" customFormat="1" ht="24" customHeight="1">
      <c r="A124" s="491"/>
      <c r="B124" s="492"/>
      <c r="C124" s="493"/>
      <c r="D124" s="492"/>
      <c r="L124" s="495"/>
      <c r="M124" s="487"/>
    </row>
    <row r="125" spans="1:13" s="482" customFormat="1" ht="24" customHeight="1">
      <c r="A125" s="491"/>
      <c r="B125" s="492"/>
      <c r="C125" s="493"/>
      <c r="D125" s="492"/>
      <c r="L125" s="495"/>
      <c r="M125" s="487"/>
    </row>
    <row r="126" spans="1:13" s="482" customFormat="1" ht="24" customHeight="1">
      <c r="A126" s="491"/>
      <c r="B126" s="492"/>
      <c r="C126" s="493"/>
      <c r="D126" s="492"/>
      <c r="L126" s="495"/>
      <c r="M126" s="487"/>
    </row>
    <row r="127" spans="1:13" s="482" customFormat="1" ht="24" customHeight="1">
      <c r="A127" s="491"/>
      <c r="B127" s="492"/>
      <c r="C127" s="493"/>
      <c r="D127" s="492"/>
      <c r="L127" s="495"/>
      <c r="M127" s="487"/>
    </row>
    <row r="128" spans="1:13" s="482" customFormat="1" ht="24" customHeight="1">
      <c r="A128" s="491"/>
      <c r="B128" s="492"/>
      <c r="C128" s="493"/>
      <c r="D128" s="492"/>
      <c r="L128" s="495"/>
      <c r="M128" s="487"/>
    </row>
    <row r="129" spans="1:13" s="482" customFormat="1" ht="24" customHeight="1">
      <c r="A129" s="491"/>
      <c r="B129" s="492"/>
      <c r="C129" s="493"/>
      <c r="D129" s="492"/>
      <c r="L129" s="495"/>
      <c r="M129" s="487"/>
    </row>
    <row r="130" spans="1:13" s="482" customFormat="1" ht="24" customHeight="1">
      <c r="A130" s="491"/>
      <c r="B130" s="492"/>
      <c r="C130" s="493"/>
      <c r="D130" s="492"/>
      <c r="L130" s="495"/>
      <c r="M130" s="487"/>
    </row>
    <row r="131" spans="1:13" s="482" customFormat="1" ht="24" customHeight="1">
      <c r="A131" s="491"/>
      <c r="B131" s="492"/>
      <c r="C131" s="493"/>
      <c r="D131" s="492"/>
      <c r="L131" s="495"/>
      <c r="M131" s="487"/>
    </row>
    <row r="132" spans="1:13" s="482" customFormat="1" ht="24" customHeight="1">
      <c r="A132" s="491"/>
      <c r="B132" s="492"/>
      <c r="C132" s="493"/>
      <c r="D132" s="492"/>
      <c r="L132" s="495"/>
      <c r="M132" s="487"/>
    </row>
    <row r="133" spans="1:13" s="482" customFormat="1" ht="24" customHeight="1">
      <c r="A133" s="491"/>
      <c r="B133" s="492"/>
      <c r="C133" s="493"/>
      <c r="D133" s="492"/>
      <c r="L133" s="495"/>
      <c r="M133" s="487"/>
    </row>
    <row r="134" spans="1:13" s="482" customFormat="1" ht="24" customHeight="1">
      <c r="A134" s="491"/>
      <c r="B134" s="492"/>
      <c r="C134" s="493"/>
      <c r="D134" s="492"/>
      <c r="L134" s="495"/>
      <c r="M134" s="487"/>
    </row>
    <row r="135" spans="1:13" s="482" customFormat="1" ht="24" customHeight="1">
      <c r="A135" s="491"/>
      <c r="B135" s="492"/>
      <c r="C135" s="493"/>
      <c r="D135" s="492"/>
      <c r="L135" s="495"/>
      <c r="M135" s="487"/>
    </row>
    <row r="136" spans="1:13" s="482" customFormat="1" ht="24" customHeight="1">
      <c r="A136" s="491"/>
      <c r="B136" s="492"/>
      <c r="C136" s="493"/>
      <c r="D136" s="492"/>
      <c r="L136" s="495"/>
      <c r="M136" s="487"/>
    </row>
    <row r="137" spans="1:13" s="482" customFormat="1" ht="24" customHeight="1">
      <c r="A137" s="491"/>
      <c r="B137" s="492"/>
      <c r="C137" s="493"/>
      <c r="D137" s="492"/>
      <c r="L137" s="495"/>
      <c r="M137" s="487"/>
    </row>
    <row r="138" spans="1:13" s="482" customFormat="1" ht="24" customHeight="1">
      <c r="A138" s="491"/>
      <c r="B138" s="492"/>
      <c r="C138" s="493"/>
      <c r="D138" s="492"/>
      <c r="L138" s="495"/>
      <c r="M138" s="487"/>
    </row>
    <row r="139" spans="1:13" s="482" customFormat="1" ht="24" customHeight="1">
      <c r="A139" s="491"/>
      <c r="B139" s="492"/>
      <c r="C139" s="493"/>
      <c r="D139" s="492"/>
      <c r="L139" s="495"/>
      <c r="M139" s="487"/>
    </row>
    <row r="140" spans="1:13" s="482" customFormat="1" ht="24" customHeight="1">
      <c r="A140" s="491"/>
      <c r="B140" s="492"/>
      <c r="C140" s="493"/>
      <c r="D140" s="492"/>
      <c r="L140" s="495"/>
      <c r="M140" s="487"/>
    </row>
    <row r="141" spans="1:13" s="482" customFormat="1" ht="24" customHeight="1">
      <c r="A141" s="491"/>
      <c r="B141" s="492"/>
      <c r="C141" s="493"/>
      <c r="D141" s="492"/>
      <c r="L141" s="495"/>
      <c r="M141" s="487"/>
    </row>
    <row r="142" spans="1:13" s="482" customFormat="1" ht="24" customHeight="1">
      <c r="A142" s="491"/>
      <c r="B142" s="492"/>
      <c r="C142" s="493"/>
      <c r="D142" s="492"/>
      <c r="L142" s="495"/>
      <c r="M142" s="487"/>
    </row>
    <row r="143" spans="1:13" s="482" customFormat="1" ht="24" customHeight="1">
      <c r="A143" s="491"/>
      <c r="B143" s="492"/>
      <c r="C143" s="493"/>
      <c r="D143" s="492"/>
      <c r="L143" s="495"/>
      <c r="M143" s="487"/>
    </row>
    <row r="144" spans="1:13" s="482" customFormat="1" ht="24" customHeight="1">
      <c r="A144" s="491"/>
      <c r="B144" s="492"/>
      <c r="C144" s="493"/>
      <c r="D144" s="492"/>
      <c r="L144" s="495"/>
      <c r="M144" s="487"/>
    </row>
    <row r="145" spans="1:13" s="482" customFormat="1" ht="51" customHeight="1">
      <c r="A145" s="491"/>
      <c r="B145" s="492"/>
      <c r="C145" s="493"/>
      <c r="D145" s="492"/>
      <c r="L145" s="495"/>
      <c r="M145" s="487"/>
    </row>
    <row r="146" spans="1:13" s="482" customFormat="1" ht="24" customHeight="1">
      <c r="A146" s="491"/>
      <c r="B146" s="492"/>
      <c r="C146" s="493"/>
      <c r="D146" s="492"/>
      <c r="L146" s="495"/>
      <c r="M146" s="488"/>
    </row>
    <row r="147" spans="1:13" s="482" customFormat="1" ht="24" customHeight="1">
      <c r="A147" s="491"/>
      <c r="B147" s="492"/>
      <c r="C147" s="493"/>
      <c r="D147" s="492"/>
      <c r="L147" s="495"/>
      <c r="M147" s="488"/>
    </row>
    <row r="148" spans="1:13" s="482" customFormat="1" ht="24" customHeight="1">
      <c r="A148" s="491"/>
      <c r="B148" s="492"/>
      <c r="C148" s="493"/>
      <c r="D148" s="492"/>
      <c r="L148" s="495"/>
      <c r="M148" s="488"/>
    </row>
    <row r="149" spans="1:13" s="482" customFormat="1" ht="24" customHeight="1">
      <c r="A149" s="491"/>
      <c r="B149" s="492"/>
      <c r="C149" s="493"/>
      <c r="D149" s="492"/>
      <c r="L149" s="495"/>
      <c r="M149" s="488"/>
    </row>
    <row r="150" spans="1:13" s="482" customFormat="1" ht="24" customHeight="1">
      <c r="A150" s="491"/>
      <c r="B150" s="492"/>
      <c r="C150" s="493"/>
      <c r="D150" s="492"/>
      <c r="L150" s="495"/>
      <c r="M150" s="488"/>
    </row>
    <row r="151" spans="1:13" s="482" customFormat="1" ht="24" customHeight="1">
      <c r="A151" s="491"/>
      <c r="B151" s="492"/>
      <c r="C151" s="493"/>
      <c r="D151" s="492"/>
      <c r="L151" s="495"/>
      <c r="M151" s="488"/>
    </row>
    <row r="152" spans="1:13" s="482" customFormat="1" ht="24" customHeight="1">
      <c r="A152" s="491"/>
      <c r="B152" s="492"/>
      <c r="C152" s="493"/>
      <c r="D152" s="492"/>
      <c r="L152" s="495"/>
      <c r="M152" s="488"/>
    </row>
    <row r="153" spans="1:13" s="482" customFormat="1" ht="24" customHeight="1">
      <c r="A153" s="491"/>
      <c r="B153" s="492"/>
      <c r="C153" s="493"/>
      <c r="D153" s="492"/>
      <c r="L153" s="495"/>
      <c r="M153" s="488"/>
    </row>
    <row r="154" spans="1:13" s="482" customFormat="1" ht="24" customHeight="1">
      <c r="A154" s="491"/>
      <c r="B154" s="492"/>
      <c r="C154" s="493"/>
      <c r="D154" s="492"/>
      <c r="L154" s="495"/>
      <c r="M154" s="488"/>
    </row>
    <row r="155" spans="1:13" s="482" customFormat="1" ht="24" customHeight="1">
      <c r="A155" s="491"/>
      <c r="B155" s="492"/>
      <c r="C155" s="493"/>
      <c r="D155" s="492"/>
      <c r="L155" s="495"/>
      <c r="M155" s="488"/>
    </row>
    <row r="156" spans="1:13" s="482" customFormat="1" ht="24" customHeight="1">
      <c r="A156" s="491"/>
      <c r="B156" s="492"/>
      <c r="C156" s="493"/>
      <c r="D156" s="492"/>
      <c r="L156" s="495"/>
      <c r="M156" s="488"/>
    </row>
    <row r="157" spans="1:13" s="482" customFormat="1" ht="24" customHeight="1">
      <c r="A157" s="491"/>
      <c r="B157" s="492"/>
      <c r="C157" s="493"/>
      <c r="D157" s="492"/>
      <c r="L157" s="495"/>
      <c r="M157" s="488"/>
    </row>
    <row r="158" spans="1:13" s="482" customFormat="1" ht="24" customHeight="1">
      <c r="A158" s="491"/>
      <c r="B158" s="492"/>
      <c r="C158" s="493"/>
      <c r="D158" s="492"/>
      <c r="L158" s="495"/>
      <c r="M158" s="488"/>
    </row>
    <row r="159" spans="1:13" s="482" customFormat="1" ht="24" customHeight="1">
      <c r="A159" s="491"/>
      <c r="B159" s="492"/>
      <c r="C159" s="493"/>
      <c r="D159" s="492"/>
      <c r="L159" s="495"/>
      <c r="M159" s="488"/>
    </row>
    <row r="160" spans="1:13" s="482" customFormat="1" ht="24" customHeight="1">
      <c r="A160" s="491"/>
      <c r="B160" s="492"/>
      <c r="C160" s="493"/>
      <c r="D160" s="492"/>
      <c r="L160" s="495"/>
      <c r="M160" s="488"/>
    </row>
    <row r="161" spans="1:13" s="482" customFormat="1" ht="24" customHeight="1">
      <c r="A161" s="491"/>
      <c r="B161" s="492"/>
      <c r="C161" s="493"/>
      <c r="D161" s="492"/>
      <c r="L161" s="495"/>
      <c r="M161" s="488"/>
    </row>
    <row r="162" spans="1:13" s="482" customFormat="1" ht="24" customHeight="1">
      <c r="A162" s="491"/>
      <c r="B162" s="492"/>
      <c r="C162" s="493"/>
      <c r="D162" s="492"/>
      <c r="L162" s="495"/>
      <c r="M162" s="488"/>
    </row>
    <row r="163" spans="1:13" s="482" customFormat="1" ht="24" customHeight="1">
      <c r="A163" s="491"/>
      <c r="B163" s="492"/>
      <c r="C163" s="493"/>
      <c r="D163" s="492"/>
      <c r="L163" s="495"/>
      <c r="M163" s="488"/>
    </row>
    <row r="164" spans="1:13" s="482" customFormat="1" ht="24" customHeight="1">
      <c r="A164" s="491"/>
      <c r="B164" s="492"/>
      <c r="C164" s="493"/>
      <c r="D164" s="492"/>
      <c r="L164" s="495"/>
      <c r="M164" s="488"/>
    </row>
    <row r="165" spans="1:13" s="482" customFormat="1" ht="24" customHeight="1">
      <c r="A165" s="491"/>
      <c r="B165" s="492"/>
      <c r="C165" s="493"/>
      <c r="D165" s="492"/>
      <c r="L165" s="495"/>
      <c r="M165" s="488"/>
    </row>
    <row r="166" spans="1:13" s="482" customFormat="1" ht="24" customHeight="1">
      <c r="A166" s="491"/>
      <c r="B166" s="492"/>
      <c r="C166" s="493"/>
      <c r="D166" s="492"/>
      <c r="L166" s="495"/>
      <c r="M166" s="488"/>
    </row>
    <row r="167" spans="1:13" s="482" customFormat="1" ht="24" customHeight="1">
      <c r="A167" s="491"/>
      <c r="B167" s="492"/>
      <c r="C167" s="493"/>
      <c r="D167" s="492"/>
      <c r="L167" s="495"/>
      <c r="M167" s="488"/>
    </row>
    <row r="168" spans="1:13" s="482" customFormat="1" ht="24" customHeight="1">
      <c r="A168" s="491"/>
      <c r="B168" s="492"/>
      <c r="C168" s="493"/>
      <c r="D168" s="492"/>
      <c r="L168" s="495"/>
      <c r="M168" s="488"/>
    </row>
    <row r="169" spans="1:13" s="482" customFormat="1" ht="24" customHeight="1">
      <c r="A169" s="491"/>
      <c r="B169" s="492"/>
      <c r="C169" s="493"/>
      <c r="D169" s="492"/>
      <c r="L169" s="495"/>
      <c r="M169" s="488"/>
    </row>
    <row r="170" spans="1:13" s="482" customFormat="1" ht="24" customHeight="1">
      <c r="A170" s="491"/>
      <c r="B170" s="492"/>
      <c r="C170" s="493"/>
      <c r="D170" s="492"/>
      <c r="L170" s="495"/>
      <c r="M170" s="488"/>
    </row>
    <row r="171" spans="1:13" s="482" customFormat="1" ht="24" customHeight="1">
      <c r="A171" s="491"/>
      <c r="B171" s="492"/>
      <c r="C171" s="493"/>
      <c r="D171" s="492"/>
      <c r="L171" s="495"/>
      <c r="M171" s="488"/>
    </row>
    <row r="172" spans="1:13" s="482" customFormat="1" ht="24" customHeight="1">
      <c r="A172" s="491"/>
      <c r="B172" s="492"/>
      <c r="C172" s="493"/>
      <c r="D172" s="492"/>
      <c r="L172" s="495"/>
      <c r="M172" s="488"/>
    </row>
    <row r="173" spans="1:13" s="482" customFormat="1" ht="24" customHeight="1">
      <c r="A173" s="491"/>
      <c r="B173" s="492"/>
      <c r="C173" s="493"/>
      <c r="D173" s="492"/>
      <c r="L173" s="495"/>
      <c r="M173" s="488"/>
    </row>
    <row r="174" spans="1:13" s="482" customFormat="1" ht="24" customHeight="1">
      <c r="A174" s="491"/>
      <c r="B174" s="492"/>
      <c r="C174" s="493"/>
      <c r="D174" s="492"/>
      <c r="L174" s="495"/>
      <c r="M174" s="488"/>
    </row>
    <row r="175" spans="1:13" ht="24" customHeight="1">
      <c r="A175" s="72"/>
      <c r="M175" s="488"/>
    </row>
    <row r="176" spans="1:13" ht="24" customHeight="1">
      <c r="A176" s="72"/>
      <c r="M176" s="488"/>
    </row>
    <row r="177" spans="1:13" ht="24" customHeight="1">
      <c r="A177" s="72"/>
      <c r="M177" s="488"/>
    </row>
    <row r="178" spans="1:13" ht="24" customHeight="1">
      <c r="A178" s="72"/>
      <c r="M178" s="488"/>
    </row>
    <row r="179" spans="1:13" ht="24" customHeight="1">
      <c r="A179" s="72"/>
      <c r="M179" s="488"/>
    </row>
    <row r="180" spans="1:13" ht="24" customHeight="1">
      <c r="A180" s="72"/>
      <c r="M180" s="488"/>
    </row>
    <row r="181" spans="1:13" ht="24" customHeight="1">
      <c r="A181" s="72"/>
      <c r="M181" s="488"/>
    </row>
    <row r="182" spans="1:13" ht="24" customHeight="1">
      <c r="A182" s="72"/>
      <c r="M182" s="488"/>
    </row>
    <row r="183" spans="1:13" ht="24" customHeight="1">
      <c r="A183" s="72"/>
      <c r="M183" s="488"/>
    </row>
    <row r="184" spans="1:13" ht="48" customHeight="1">
      <c r="A184" s="72"/>
      <c r="M184" s="486"/>
    </row>
    <row r="185" spans="1:13" ht="24" customHeight="1">
      <c r="A185" s="72"/>
    </row>
    <row r="186" spans="1:13" ht="24" customHeight="1">
      <c r="A186" s="72"/>
    </row>
    <row r="187" spans="1:13" ht="24" customHeight="1">
      <c r="A187" s="72"/>
    </row>
    <row r="188" spans="1:13" ht="24" customHeight="1">
      <c r="A188" s="72"/>
    </row>
    <row r="189" spans="1:13" ht="24" customHeight="1">
      <c r="A189" s="72"/>
    </row>
    <row r="190" spans="1:13" ht="24" customHeight="1">
      <c r="A190" s="72"/>
    </row>
    <row r="191" spans="1:13" ht="24" customHeight="1">
      <c r="A191" s="72"/>
    </row>
    <row r="192" spans="1:13" ht="24" customHeight="1">
      <c r="A192" s="72"/>
    </row>
    <row r="193" spans="1:13" ht="24" customHeight="1">
      <c r="A193" s="72"/>
    </row>
    <row r="194" spans="1:13" ht="24" customHeight="1">
      <c r="A194" s="72"/>
    </row>
    <row r="195" spans="1:13" ht="39.75" customHeight="1">
      <c r="A195" s="72"/>
    </row>
    <row r="196" spans="1:13" ht="24" customHeight="1">
      <c r="A196" s="72"/>
    </row>
    <row r="197" spans="1:13" ht="24" customHeight="1">
      <c r="A197" s="72"/>
    </row>
    <row r="198" spans="1:13" ht="24" customHeight="1">
      <c r="A198" s="72"/>
    </row>
    <row r="199" spans="1:13" ht="24" customHeight="1">
      <c r="A199" s="72"/>
    </row>
    <row r="200" spans="1:13" ht="24" customHeight="1">
      <c r="A200" s="72"/>
    </row>
    <row r="201" spans="1:13" ht="24" customHeight="1">
      <c r="A201" s="72"/>
    </row>
    <row r="202" spans="1:13" ht="24" customHeight="1">
      <c r="A202" s="72"/>
    </row>
    <row r="203" spans="1:13" ht="24" customHeight="1">
      <c r="A203" s="72"/>
    </row>
    <row r="204" spans="1:13" ht="24" customHeight="1">
      <c r="A204" s="72"/>
    </row>
    <row r="205" spans="1:13" ht="44.25" customHeight="1">
      <c r="A205" s="72"/>
    </row>
    <row r="206" spans="1:13" ht="24" customHeight="1">
      <c r="A206" s="72"/>
      <c r="M206" s="489"/>
    </row>
    <row r="207" spans="1:13" ht="24" customHeight="1">
      <c r="A207" s="72"/>
      <c r="M207" s="489"/>
    </row>
    <row r="208" spans="1:13" ht="24" customHeight="1">
      <c r="A208" s="72"/>
      <c r="M208" s="489"/>
    </row>
    <row r="209" spans="1:13" ht="24" customHeight="1">
      <c r="A209" s="72"/>
      <c r="M209" s="489"/>
    </row>
    <row r="210" spans="1:13" ht="24" customHeight="1">
      <c r="A210" s="72"/>
      <c r="M210" s="489"/>
    </row>
    <row r="211" spans="1:13" ht="24" customHeight="1">
      <c r="A211" s="72"/>
      <c r="M211" s="489"/>
    </row>
    <row r="212" spans="1:13" ht="24" customHeight="1">
      <c r="A212" s="72"/>
      <c r="M212" s="489"/>
    </row>
    <row r="213" spans="1:13" ht="24" customHeight="1">
      <c r="A213" s="72"/>
      <c r="M213" s="489"/>
    </row>
    <row r="214" spans="1:13" ht="24" customHeight="1">
      <c r="A214" s="72"/>
      <c r="M214" s="489"/>
    </row>
    <row r="215" spans="1:13" ht="24" customHeight="1">
      <c r="A215" s="72"/>
      <c r="M215" s="489"/>
    </row>
    <row r="216" spans="1:13" ht="24" customHeight="1">
      <c r="A216" s="72"/>
      <c r="M216" s="489"/>
    </row>
    <row r="217" spans="1:13" ht="24" customHeight="1">
      <c r="A217" s="72"/>
      <c r="M217" s="489"/>
    </row>
    <row r="218" spans="1:13" ht="24" customHeight="1">
      <c r="A218" s="72"/>
      <c r="M218" s="489"/>
    </row>
    <row r="219" spans="1:13" ht="24" customHeight="1">
      <c r="A219" s="72"/>
      <c r="M219" s="489"/>
    </row>
    <row r="220" spans="1:13" ht="24" customHeight="1">
      <c r="A220" s="72"/>
      <c r="M220" s="489"/>
    </row>
    <row r="221" spans="1:13" ht="24" customHeight="1">
      <c r="A221" s="72"/>
      <c r="M221" s="489"/>
    </row>
    <row r="222" spans="1:13" ht="24" customHeight="1">
      <c r="A222" s="72"/>
      <c r="M222" s="489"/>
    </row>
    <row r="223" spans="1:13" ht="24" customHeight="1">
      <c r="A223" s="72"/>
      <c r="M223" s="489"/>
    </row>
    <row r="224" spans="1:13" ht="24" customHeight="1">
      <c r="A224" s="72"/>
      <c r="M224" s="489"/>
    </row>
    <row r="225" spans="1:13" ht="63" customHeight="1">
      <c r="A225" s="72"/>
      <c r="M225" s="489"/>
    </row>
    <row r="226" spans="1:13" ht="24" customHeight="1">
      <c r="A226" s="72"/>
    </row>
    <row r="227" spans="1:13" ht="24" customHeight="1">
      <c r="A227" s="72"/>
    </row>
    <row r="228" spans="1:13" ht="24" customHeight="1">
      <c r="A228" s="72"/>
    </row>
    <row r="229" spans="1:13" ht="24" customHeight="1">
      <c r="A229" s="72"/>
    </row>
    <row r="230" spans="1:13" ht="24" customHeight="1">
      <c r="A230" s="72"/>
    </row>
    <row r="231" spans="1:13" ht="24" customHeight="1">
      <c r="A231" s="72"/>
    </row>
    <row r="232" spans="1:13" ht="24" customHeight="1">
      <c r="A232" s="72"/>
    </row>
    <row r="233" spans="1:13" ht="57.75" customHeight="1">
      <c r="A233" s="72"/>
    </row>
    <row r="234" spans="1:13" ht="24" customHeight="1">
      <c r="A234" s="72"/>
      <c r="M234" s="489"/>
    </row>
    <row r="235" spans="1:13" ht="24" customHeight="1">
      <c r="A235" s="72"/>
      <c r="M235" s="489"/>
    </row>
    <row r="236" spans="1:13" ht="24" customHeight="1">
      <c r="A236" s="72"/>
      <c r="M236" s="489"/>
    </row>
    <row r="237" spans="1:13" ht="24" customHeight="1">
      <c r="A237" s="72"/>
      <c r="M237" s="489"/>
    </row>
    <row r="238" spans="1:13" ht="24" customHeight="1">
      <c r="A238" s="72"/>
      <c r="M238" s="489"/>
    </row>
    <row r="239" spans="1:13" ht="24" customHeight="1">
      <c r="A239" s="72"/>
      <c r="M239" s="489"/>
    </row>
    <row r="240" spans="1:13" ht="24" customHeight="1">
      <c r="A240" s="72"/>
      <c r="M240" s="489"/>
    </row>
    <row r="241" spans="1:13" ht="24" customHeight="1">
      <c r="A241" s="72"/>
      <c r="M241" s="489"/>
    </row>
    <row r="242" spans="1:13" ht="24" customHeight="1">
      <c r="A242" s="72"/>
      <c r="M242" s="489"/>
    </row>
    <row r="243" spans="1:13" ht="24" customHeight="1">
      <c r="A243" s="72"/>
      <c r="M243" s="489"/>
    </row>
    <row r="244" spans="1:13" ht="24" customHeight="1">
      <c r="A244" s="72"/>
      <c r="M244" s="489"/>
    </row>
    <row r="245" spans="1:13" ht="24" customHeight="1">
      <c r="A245" s="72"/>
      <c r="M245" s="488"/>
    </row>
    <row r="246" spans="1:13" ht="24" customHeight="1">
      <c r="A246" s="72"/>
      <c r="M246" s="489"/>
    </row>
    <row r="247" spans="1:13" ht="24" customHeight="1">
      <c r="A247" s="72"/>
      <c r="M247" s="489"/>
    </row>
    <row r="248" spans="1:13" ht="24" customHeight="1">
      <c r="A248" s="72"/>
      <c r="M248" s="489"/>
    </row>
    <row r="249" spans="1:13" ht="24" customHeight="1">
      <c r="A249" s="72"/>
      <c r="M249" s="489"/>
    </row>
    <row r="250" spans="1:13" ht="24" customHeight="1">
      <c r="A250" s="72"/>
      <c r="M250" s="489"/>
    </row>
    <row r="251" spans="1:13" ht="24" customHeight="1">
      <c r="A251" s="72"/>
      <c r="M251" s="490"/>
    </row>
    <row r="252" spans="1:13" ht="24" customHeight="1">
      <c r="A252" s="72"/>
      <c r="M252" s="489"/>
    </row>
    <row r="253" spans="1:13" ht="24" customHeight="1">
      <c r="A253" s="72"/>
      <c r="M253" s="489"/>
    </row>
    <row r="254" spans="1:13" ht="24" customHeight="1">
      <c r="A254" s="72"/>
      <c r="M254" s="489"/>
    </row>
    <row r="255" spans="1:13" ht="24" customHeight="1">
      <c r="A255" s="72"/>
      <c r="M255" s="489"/>
    </row>
    <row r="256" spans="1:13" ht="24" customHeight="1">
      <c r="A256" s="72"/>
      <c r="M256" s="489"/>
    </row>
    <row r="257" spans="1:13" ht="24" customHeight="1">
      <c r="A257" s="72"/>
      <c r="M257" s="489"/>
    </row>
    <row r="258" spans="1:13" ht="24" customHeight="1">
      <c r="A258" s="72"/>
      <c r="M258" s="489"/>
    </row>
    <row r="259" spans="1:13" ht="24" customHeight="1">
      <c r="A259" s="72"/>
      <c r="M259" s="489"/>
    </row>
    <row r="260" spans="1:13" ht="24" customHeight="1">
      <c r="A260" s="72"/>
      <c r="M260" s="489"/>
    </row>
    <row r="261" spans="1:13" ht="63.75" customHeight="1">
      <c r="A261" s="72"/>
      <c r="M261" s="488"/>
    </row>
    <row r="262" spans="1:13" ht="24" customHeight="1">
      <c r="A262" s="72"/>
    </row>
    <row r="263" spans="1:13" ht="24" customHeight="1">
      <c r="A263" s="72"/>
    </row>
    <row r="264" spans="1:13" ht="24" customHeight="1">
      <c r="A264" s="72"/>
    </row>
    <row r="265" spans="1:13" ht="24" customHeight="1">
      <c r="A265" s="72"/>
    </row>
    <row r="266" spans="1:13" ht="24" customHeight="1">
      <c r="A266" s="72"/>
    </row>
    <row r="267" spans="1:13" ht="24" customHeight="1">
      <c r="A267" s="72"/>
    </row>
    <row r="268" spans="1:13" ht="24" customHeight="1">
      <c r="A268" s="72"/>
    </row>
    <row r="269" spans="1:13" ht="24" customHeight="1">
      <c r="A269" s="72"/>
    </row>
    <row r="270" spans="1:13" ht="24" customHeight="1">
      <c r="A270" s="72"/>
    </row>
    <row r="271" spans="1:13" ht="24" customHeight="1">
      <c r="A271" s="72"/>
    </row>
    <row r="272" spans="1:13" ht="24" customHeight="1">
      <c r="A272" s="72"/>
    </row>
    <row r="273" spans="1:1" ht="24" customHeight="1">
      <c r="A273" s="72"/>
    </row>
    <row r="274" spans="1:1" ht="24" customHeight="1">
      <c r="A274" s="72"/>
    </row>
    <row r="275" spans="1:1" ht="24" customHeight="1">
      <c r="A275" s="72"/>
    </row>
    <row r="276" spans="1:1" ht="24" customHeight="1">
      <c r="A276" s="72"/>
    </row>
    <row r="277" spans="1:1" ht="24" customHeight="1">
      <c r="A277" s="72"/>
    </row>
    <row r="278" spans="1:1" ht="24" customHeight="1">
      <c r="A278" s="72"/>
    </row>
    <row r="279" spans="1:1" ht="24" customHeight="1">
      <c r="A279" s="72"/>
    </row>
    <row r="280" spans="1:1" ht="24" customHeight="1">
      <c r="A280" s="72"/>
    </row>
    <row r="281" spans="1:1" ht="63.75" customHeight="1">
      <c r="A281" s="72"/>
    </row>
    <row r="282" spans="1:1" ht="24" customHeight="1">
      <c r="A282" s="72"/>
    </row>
    <row r="283" spans="1:1" ht="24" customHeight="1">
      <c r="A283" s="72"/>
    </row>
    <row r="284" spans="1:1" ht="24" customHeight="1">
      <c r="A284" s="72"/>
    </row>
    <row r="285" spans="1:1" ht="24" customHeight="1">
      <c r="A285" s="72"/>
    </row>
    <row r="286" spans="1:1" ht="24" customHeight="1">
      <c r="A286" s="72"/>
    </row>
    <row r="287" spans="1:1" ht="24" customHeight="1">
      <c r="A287" s="72"/>
    </row>
    <row r="288" spans="1:1" ht="24" customHeight="1">
      <c r="A288" s="72"/>
    </row>
    <row r="289" spans="1:1" ht="24" customHeight="1">
      <c r="A289" s="72"/>
    </row>
    <row r="290" spans="1:1" ht="45" customHeight="1">
      <c r="A290" s="72"/>
    </row>
    <row r="291" spans="1:1" ht="24" customHeight="1">
      <c r="A291" s="72"/>
    </row>
    <row r="292" spans="1:1" ht="24" customHeight="1">
      <c r="A292" s="72"/>
    </row>
    <row r="293" spans="1:1" ht="24" customHeight="1">
      <c r="A293" s="72"/>
    </row>
    <row r="294" spans="1:1" ht="24" customHeight="1">
      <c r="A294" s="72"/>
    </row>
    <row r="295" spans="1:1" ht="24" customHeight="1">
      <c r="A295" s="72"/>
    </row>
    <row r="296" spans="1:1" ht="66.75" customHeight="1">
      <c r="A296" s="72"/>
    </row>
    <row r="297" spans="1:1" ht="24" customHeight="1">
      <c r="A297" s="72"/>
    </row>
    <row r="298" spans="1:1" ht="24" customHeight="1">
      <c r="A298" s="72"/>
    </row>
    <row r="299" spans="1:1" ht="24" customHeight="1">
      <c r="A299" s="72"/>
    </row>
    <row r="300" spans="1:1" ht="24" customHeight="1">
      <c r="A300" s="72"/>
    </row>
    <row r="301" spans="1:1" ht="24" customHeight="1">
      <c r="A301" s="72"/>
    </row>
    <row r="302" spans="1:1" ht="24" customHeight="1">
      <c r="A302" s="72"/>
    </row>
    <row r="303" spans="1:1" ht="24" customHeight="1">
      <c r="A303" s="72"/>
    </row>
    <row r="304" spans="1:1" ht="38.25" customHeight="1">
      <c r="A304" s="72"/>
    </row>
    <row r="305" spans="1:1" ht="24" customHeight="1">
      <c r="A305" s="72"/>
    </row>
    <row r="306" spans="1:1" ht="24" customHeight="1">
      <c r="A306" s="72"/>
    </row>
    <row r="307" spans="1:1" ht="24" customHeight="1">
      <c r="A307" s="72"/>
    </row>
    <row r="308" spans="1:1" ht="24" customHeight="1">
      <c r="A308" s="72"/>
    </row>
    <row r="309" spans="1:1" ht="24" customHeight="1">
      <c r="A309" s="72"/>
    </row>
    <row r="310" spans="1:1" ht="24" customHeight="1">
      <c r="A310" s="72"/>
    </row>
    <row r="311" spans="1:1" ht="24" customHeight="1">
      <c r="A311" s="72"/>
    </row>
    <row r="312" spans="1:1" ht="24" customHeight="1">
      <c r="A312" s="72"/>
    </row>
    <row r="313" spans="1:1" ht="24" customHeight="1">
      <c r="A313" s="72"/>
    </row>
    <row r="314" spans="1:1" ht="24" customHeight="1">
      <c r="A314" s="72"/>
    </row>
    <row r="315" spans="1:1" ht="24" customHeight="1">
      <c r="A315" s="72"/>
    </row>
    <row r="316" spans="1:1" ht="24" customHeight="1">
      <c r="A316" s="72"/>
    </row>
    <row r="317" spans="1:1" ht="24" customHeight="1">
      <c r="A317" s="72"/>
    </row>
    <row r="318" spans="1:1" ht="24" customHeight="1">
      <c r="A318" s="72"/>
    </row>
    <row r="319" spans="1:1" ht="24" customHeight="1">
      <c r="A319" s="72"/>
    </row>
    <row r="320" spans="1:1" ht="24" customHeight="1">
      <c r="A320" s="72"/>
    </row>
    <row r="321" spans="1:12" ht="24" customHeight="1">
      <c r="A321" s="72"/>
    </row>
    <row r="322" spans="1:12" ht="24" customHeight="1">
      <c r="A322" s="72"/>
    </row>
    <row r="323" spans="1:12" ht="24" customHeight="1">
      <c r="A323" s="72"/>
    </row>
    <row r="324" spans="1:12" ht="36.75" customHeight="1">
      <c r="A324" s="72"/>
    </row>
    <row r="325" spans="1:12" ht="24" customHeight="1">
      <c r="A325" s="72"/>
    </row>
    <row r="326" spans="1:12" ht="24" customHeight="1">
      <c r="A326" s="72"/>
    </row>
    <row r="327" spans="1:12" ht="24" customHeight="1">
      <c r="A327" s="72"/>
    </row>
    <row r="328" spans="1:12" ht="24" customHeight="1">
      <c r="A328" s="72"/>
    </row>
    <row r="329" spans="1:12" ht="24" customHeight="1">
      <c r="A329" s="72"/>
    </row>
    <row r="330" spans="1:12" ht="24" customHeight="1">
      <c r="A330" s="72"/>
    </row>
    <row r="331" spans="1:12" ht="24" customHeight="1">
      <c r="A331" s="72"/>
    </row>
    <row r="332" spans="1:12" ht="24" customHeight="1">
      <c r="A332" s="72"/>
    </row>
    <row r="333" spans="1:12" ht="24" customHeight="1">
      <c r="A333" s="72"/>
    </row>
    <row r="334" spans="1:12" ht="24" customHeight="1">
      <c r="A334" s="72"/>
      <c r="L334" s="69"/>
    </row>
    <row r="335" spans="1:12" ht="24" customHeight="1">
      <c r="A335" s="72"/>
      <c r="L335" s="69"/>
    </row>
    <row r="336" spans="1:12" ht="24" customHeight="1">
      <c r="A336" s="72"/>
      <c r="L336" s="69"/>
    </row>
    <row r="337" spans="1:12">
      <c r="A337" s="72"/>
      <c r="L337" s="69"/>
    </row>
    <row r="338" spans="1:12">
      <c r="A338" s="72"/>
      <c r="L338" s="69"/>
    </row>
    <row r="339" spans="1:12">
      <c r="A339" s="72"/>
      <c r="L339" s="69"/>
    </row>
    <row r="340" spans="1:12">
      <c r="A340" s="72"/>
      <c r="L340" s="69"/>
    </row>
    <row r="341" spans="1:12">
      <c r="A341" s="72"/>
      <c r="L341" s="69"/>
    </row>
    <row r="342" spans="1:12">
      <c r="A342" s="72"/>
      <c r="L342" s="69"/>
    </row>
    <row r="343" spans="1:12">
      <c r="A343" s="72"/>
      <c r="L343" s="69"/>
    </row>
    <row r="344" spans="1:12">
      <c r="A344" s="72"/>
      <c r="L344" s="69"/>
    </row>
    <row r="345" spans="1:12">
      <c r="A345" s="72"/>
      <c r="L345" s="69"/>
    </row>
    <row r="346" spans="1:12">
      <c r="A346" s="72"/>
    </row>
    <row r="347" spans="1:12">
      <c r="A347" s="72"/>
    </row>
    <row r="348" spans="1:12">
      <c r="A348" s="72"/>
    </row>
    <row r="349" spans="1:12">
      <c r="A349" s="72"/>
    </row>
    <row r="350" spans="1:12">
      <c r="A350" s="72"/>
    </row>
    <row r="351" spans="1:12">
      <c r="A351" s="72"/>
    </row>
    <row r="352" spans="1:12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</sheetData>
  <mergeCells count="58">
    <mergeCell ref="C85:C106"/>
    <mergeCell ref="C41:C42"/>
    <mergeCell ref="K41:K42"/>
    <mergeCell ref="C75:C77"/>
    <mergeCell ref="C43:C46"/>
    <mergeCell ref="C59:C61"/>
    <mergeCell ref="K62:K66"/>
    <mergeCell ref="K56:K58"/>
    <mergeCell ref="K59:K61"/>
    <mergeCell ref="C54:C55"/>
    <mergeCell ref="A110:C110"/>
    <mergeCell ref="A2:A109"/>
    <mergeCell ref="B6:B16"/>
    <mergeCell ref="B75:B109"/>
    <mergeCell ref="C6:C9"/>
    <mergeCell ref="C2:C5"/>
    <mergeCell ref="B2:B5"/>
    <mergeCell ref="C20:C21"/>
    <mergeCell ref="C22:C24"/>
    <mergeCell ref="B17:B24"/>
    <mergeCell ref="C25:C26"/>
    <mergeCell ref="B25:B26"/>
    <mergeCell ref="C17:C19"/>
    <mergeCell ref="C56:C58"/>
    <mergeCell ref="C67:C73"/>
    <mergeCell ref="B27:B73"/>
    <mergeCell ref="L75:L109"/>
    <mergeCell ref="L6:L16"/>
    <mergeCell ref="L17:L24"/>
    <mergeCell ref="L25:L26"/>
    <mergeCell ref="L27:L73"/>
    <mergeCell ref="C107:C109"/>
    <mergeCell ref="K107:K109"/>
    <mergeCell ref="C62:C66"/>
    <mergeCell ref="K17:K19"/>
    <mergeCell ref="K28:K35"/>
    <mergeCell ref="K36:K37"/>
    <mergeCell ref="K43:K46"/>
    <mergeCell ref="K47:K53"/>
    <mergeCell ref="K85:K105"/>
    <mergeCell ref="K20:K21"/>
    <mergeCell ref="C78:C84"/>
    <mergeCell ref="K67:K73"/>
    <mergeCell ref="K75:K76"/>
    <mergeCell ref="C28:C35"/>
    <mergeCell ref="C36:C37"/>
    <mergeCell ref="C47:C53"/>
    <mergeCell ref="C38:C40"/>
    <mergeCell ref="K38:K40"/>
    <mergeCell ref="L2:L5"/>
    <mergeCell ref="K6:K9"/>
    <mergeCell ref="K2:K5"/>
    <mergeCell ref="K22:K24"/>
    <mergeCell ref="K25:K26"/>
    <mergeCell ref="C10:C13"/>
    <mergeCell ref="K10:K13"/>
    <mergeCell ref="C14:C15"/>
    <mergeCell ref="K14:K15"/>
  </mergeCells>
  <pageMargins left="0.7" right="0.7" top="0.75" bottom="0.75" header="0.3" footer="0.3"/>
  <pageSetup scale="31" orientation="portrait" r:id="rId1"/>
  <colBreaks count="1" manualBreakCount="1">
    <brk id="12" max="8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8"/>
  <sheetViews>
    <sheetView showGridLines="0" topLeftCell="B31" zoomScale="50" zoomScaleNormal="50" zoomScaleSheetLayoutView="50" workbookViewId="0">
      <selection activeCell="E46" sqref="E46"/>
    </sheetView>
  </sheetViews>
  <sheetFormatPr baseColWidth="10" defaultRowHeight="15.75"/>
  <cols>
    <col min="1" max="1" width="25.5703125" style="75" customWidth="1"/>
    <col min="2" max="2" width="36" style="75" customWidth="1"/>
    <col min="3" max="3" width="36" style="248" customWidth="1"/>
    <col min="4" max="7" width="36" style="75" customWidth="1"/>
    <col min="8" max="8" width="36" style="470" customWidth="1"/>
    <col min="9" max="48" width="11.42578125" style="470"/>
    <col min="49" max="16384" width="11.42578125" style="75"/>
  </cols>
  <sheetData>
    <row r="1" spans="1:7" ht="50.25" customHeight="1">
      <c r="A1" s="73" t="s">
        <v>147</v>
      </c>
      <c r="B1" s="145" t="s">
        <v>153</v>
      </c>
      <c r="C1" s="184" t="s">
        <v>148</v>
      </c>
      <c r="D1" s="145" t="s">
        <v>292</v>
      </c>
      <c r="E1" s="74" t="s">
        <v>253</v>
      </c>
      <c r="F1" s="74" t="s">
        <v>161</v>
      </c>
      <c r="G1" s="74" t="s">
        <v>159</v>
      </c>
    </row>
    <row r="2" spans="1:7" ht="29.25" customHeight="1">
      <c r="A2" s="935" t="s">
        <v>102</v>
      </c>
      <c r="B2" s="759" t="s">
        <v>146</v>
      </c>
      <c r="C2" s="808" t="s">
        <v>23</v>
      </c>
      <c r="D2" s="139" t="s">
        <v>366</v>
      </c>
      <c r="E2" s="642"/>
      <c r="F2" s="773">
        <f>SUM(E2:E5)</f>
        <v>0</v>
      </c>
      <c r="G2" s="770">
        <f>F2</f>
        <v>0</v>
      </c>
    </row>
    <row r="3" spans="1:7" ht="29.25" customHeight="1">
      <c r="A3" s="936"/>
      <c r="B3" s="760"/>
      <c r="C3" s="801"/>
      <c r="D3" s="82" t="s">
        <v>368</v>
      </c>
      <c r="E3" s="303"/>
      <c r="F3" s="766"/>
      <c r="G3" s="771"/>
    </row>
    <row r="4" spans="1:7" ht="29.25" customHeight="1">
      <c r="A4" s="936"/>
      <c r="B4" s="760"/>
      <c r="C4" s="801"/>
      <c r="D4" s="82" t="s">
        <v>370</v>
      </c>
      <c r="E4" s="305"/>
      <c r="F4" s="766"/>
      <c r="G4" s="771"/>
    </row>
    <row r="5" spans="1:7" ht="29.25" customHeight="1">
      <c r="A5" s="936"/>
      <c r="B5" s="760"/>
      <c r="C5" s="801"/>
      <c r="D5" s="82" t="s">
        <v>894</v>
      </c>
      <c r="E5" s="303"/>
      <c r="F5" s="766"/>
      <c r="G5" s="772"/>
    </row>
    <row r="6" spans="1:7" ht="29.25" customHeight="1">
      <c r="A6" s="936"/>
      <c r="B6" s="756" t="s">
        <v>145</v>
      </c>
      <c r="C6" s="800" t="s">
        <v>177</v>
      </c>
      <c r="D6" s="80" t="s">
        <v>377</v>
      </c>
      <c r="E6" s="304"/>
      <c r="F6" s="823">
        <f>SUM(E6:E12)</f>
        <v>0</v>
      </c>
      <c r="G6" s="775">
        <f>SUM(F6:F23)</f>
        <v>9</v>
      </c>
    </row>
    <row r="7" spans="1:7" ht="29.25" customHeight="1">
      <c r="A7" s="936"/>
      <c r="B7" s="756"/>
      <c r="C7" s="800"/>
      <c r="D7" s="80" t="s">
        <v>389</v>
      </c>
      <c r="E7" s="304"/>
      <c r="F7" s="823"/>
      <c r="G7" s="776"/>
    </row>
    <row r="8" spans="1:7" ht="29.25" customHeight="1">
      <c r="A8" s="936"/>
      <c r="B8" s="756"/>
      <c r="C8" s="800"/>
      <c r="D8" s="80" t="s">
        <v>366</v>
      </c>
      <c r="E8" s="304"/>
      <c r="F8" s="823"/>
      <c r="G8" s="776"/>
    </row>
    <row r="9" spans="1:7" ht="29.25" customHeight="1">
      <c r="A9" s="936"/>
      <c r="B9" s="756"/>
      <c r="C9" s="800"/>
      <c r="D9" s="80" t="s">
        <v>378</v>
      </c>
      <c r="E9" s="304"/>
      <c r="F9" s="823"/>
      <c r="G9" s="776"/>
    </row>
    <row r="10" spans="1:7" ht="29.25" customHeight="1">
      <c r="A10" s="936"/>
      <c r="B10" s="756"/>
      <c r="C10" s="800"/>
      <c r="D10" s="80" t="s">
        <v>379</v>
      </c>
      <c r="E10" s="304"/>
      <c r="F10" s="823"/>
      <c r="G10" s="776"/>
    </row>
    <row r="11" spans="1:7" ht="29.25" customHeight="1">
      <c r="A11" s="936"/>
      <c r="B11" s="756"/>
      <c r="C11" s="800"/>
      <c r="D11" s="80" t="s">
        <v>376</v>
      </c>
      <c r="E11" s="304"/>
      <c r="F11" s="823"/>
      <c r="G11" s="776"/>
    </row>
    <row r="12" spans="1:7" ht="29.25" customHeight="1">
      <c r="A12" s="936"/>
      <c r="B12" s="756"/>
      <c r="C12" s="800"/>
      <c r="D12" s="80" t="s">
        <v>908</v>
      </c>
      <c r="E12" s="304"/>
      <c r="F12" s="823"/>
      <c r="G12" s="776"/>
    </row>
    <row r="13" spans="1:7" ht="29.25" customHeight="1">
      <c r="A13" s="936"/>
      <c r="B13" s="756"/>
      <c r="C13" s="800" t="s">
        <v>283</v>
      </c>
      <c r="D13" s="80" t="s">
        <v>392</v>
      </c>
      <c r="E13" s="304"/>
      <c r="F13" s="823">
        <f>SUM(E13:E14)</f>
        <v>0</v>
      </c>
      <c r="G13" s="776"/>
    </row>
    <row r="14" spans="1:7" ht="29.25" customHeight="1">
      <c r="A14" s="936"/>
      <c r="B14" s="756"/>
      <c r="C14" s="800"/>
      <c r="D14" s="80" t="s">
        <v>367</v>
      </c>
      <c r="E14" s="304"/>
      <c r="F14" s="823"/>
      <c r="G14" s="776"/>
    </row>
    <row r="15" spans="1:7" ht="29.25" customHeight="1">
      <c r="A15" s="936"/>
      <c r="B15" s="756"/>
      <c r="C15" s="800" t="s">
        <v>269</v>
      </c>
      <c r="D15" s="80" t="s">
        <v>390</v>
      </c>
      <c r="E15" s="304"/>
      <c r="F15" s="823">
        <f>SUM(E15:E18)</f>
        <v>4</v>
      </c>
      <c r="G15" s="776"/>
    </row>
    <row r="16" spans="1:7" ht="29.25" customHeight="1">
      <c r="A16" s="936"/>
      <c r="B16" s="756"/>
      <c r="C16" s="800"/>
      <c r="D16" s="80" t="s">
        <v>909</v>
      </c>
      <c r="E16" s="304">
        <v>4</v>
      </c>
      <c r="F16" s="823"/>
      <c r="G16" s="776"/>
    </row>
    <row r="17" spans="1:7" ht="29.25" customHeight="1">
      <c r="A17" s="936"/>
      <c r="B17" s="756"/>
      <c r="C17" s="800"/>
      <c r="D17" s="80" t="s">
        <v>846</v>
      </c>
      <c r="E17" s="304"/>
      <c r="F17" s="823"/>
      <c r="G17" s="776"/>
    </row>
    <row r="18" spans="1:7" ht="29.25" customHeight="1">
      <c r="A18" s="936"/>
      <c r="B18" s="756"/>
      <c r="C18" s="800"/>
      <c r="D18" s="80" t="s">
        <v>391</v>
      </c>
      <c r="E18" s="304"/>
      <c r="F18" s="823"/>
      <c r="G18" s="776"/>
    </row>
    <row r="19" spans="1:7" ht="29.25" customHeight="1">
      <c r="A19" s="936"/>
      <c r="B19" s="756"/>
      <c r="C19" s="800" t="s">
        <v>244</v>
      </c>
      <c r="D19" s="80" t="s">
        <v>376</v>
      </c>
      <c r="E19" s="304"/>
      <c r="F19" s="823">
        <f>SUM(E19:E20)</f>
        <v>0</v>
      </c>
      <c r="G19" s="776"/>
    </row>
    <row r="20" spans="1:7" ht="29.25" customHeight="1">
      <c r="A20" s="936"/>
      <c r="B20" s="756"/>
      <c r="C20" s="800"/>
      <c r="D20" s="80"/>
      <c r="E20" s="304"/>
      <c r="F20" s="823"/>
      <c r="G20" s="776"/>
    </row>
    <row r="21" spans="1:7" ht="29.25" customHeight="1">
      <c r="A21" s="936"/>
      <c r="B21" s="756"/>
      <c r="C21" s="800" t="s">
        <v>10</v>
      </c>
      <c r="D21" s="80" t="s">
        <v>368</v>
      </c>
      <c r="E21" s="644"/>
      <c r="F21" s="823">
        <f>SUM(E21:E23)</f>
        <v>5</v>
      </c>
      <c r="G21" s="776"/>
    </row>
    <row r="22" spans="1:7" ht="29.25" customHeight="1">
      <c r="A22" s="936"/>
      <c r="B22" s="756"/>
      <c r="C22" s="800"/>
      <c r="D22" s="80" t="s">
        <v>373</v>
      </c>
      <c r="E22" s="304">
        <v>5</v>
      </c>
      <c r="F22" s="823"/>
      <c r="G22" s="776"/>
    </row>
    <row r="23" spans="1:7" ht="29.25" customHeight="1">
      <c r="A23" s="936"/>
      <c r="B23" s="756"/>
      <c r="C23" s="800"/>
      <c r="D23" s="80" t="s">
        <v>847</v>
      </c>
      <c r="E23" s="304"/>
      <c r="F23" s="823"/>
      <c r="G23" s="777"/>
    </row>
    <row r="24" spans="1:7" ht="29.25" customHeight="1">
      <c r="A24" s="936"/>
      <c r="B24" s="760" t="s">
        <v>149</v>
      </c>
      <c r="C24" s="801" t="s">
        <v>1014</v>
      </c>
      <c r="D24" s="82" t="s">
        <v>1095</v>
      </c>
      <c r="E24" s="303"/>
      <c r="F24" s="633">
        <f>SUM(E24:E24)</f>
        <v>0</v>
      </c>
      <c r="G24" s="780">
        <f>SUM(F24:F44)</f>
        <v>11</v>
      </c>
    </row>
    <row r="25" spans="1:7" ht="29.25" customHeight="1">
      <c r="A25" s="936"/>
      <c r="B25" s="760"/>
      <c r="C25" s="801"/>
      <c r="D25" s="82" t="s">
        <v>1096</v>
      </c>
      <c r="E25" s="303">
        <v>6</v>
      </c>
      <c r="F25" s="633"/>
      <c r="G25" s="781"/>
    </row>
    <row r="26" spans="1:7" ht="29.25" customHeight="1">
      <c r="A26" s="936"/>
      <c r="B26" s="760"/>
      <c r="C26" s="801"/>
      <c r="D26" s="82" t="s">
        <v>1097</v>
      </c>
      <c r="E26" s="303"/>
      <c r="F26" s="633"/>
      <c r="G26" s="781"/>
    </row>
    <row r="27" spans="1:7" ht="29.25" customHeight="1">
      <c r="A27" s="936"/>
      <c r="B27" s="760"/>
      <c r="C27" s="801" t="s">
        <v>381</v>
      </c>
      <c r="D27" s="82" t="s">
        <v>382</v>
      </c>
      <c r="E27" s="303"/>
      <c r="F27" s="766">
        <f>SUM(E27:E30)</f>
        <v>0</v>
      </c>
      <c r="G27" s="781"/>
    </row>
    <row r="28" spans="1:7" ht="29.25" customHeight="1">
      <c r="A28" s="936"/>
      <c r="B28" s="760"/>
      <c r="C28" s="801"/>
      <c r="D28" s="82" t="s">
        <v>383</v>
      </c>
      <c r="E28" s="303"/>
      <c r="F28" s="766"/>
      <c r="G28" s="781"/>
    </row>
    <row r="29" spans="1:7" ht="29.25" customHeight="1">
      <c r="A29" s="936"/>
      <c r="B29" s="760"/>
      <c r="C29" s="801"/>
      <c r="D29" s="82" t="s">
        <v>384</v>
      </c>
      <c r="E29" s="303"/>
      <c r="F29" s="766"/>
      <c r="G29" s="781"/>
    </row>
    <row r="30" spans="1:7" ht="29.25" customHeight="1">
      <c r="A30" s="936"/>
      <c r="B30" s="760"/>
      <c r="C30" s="801"/>
      <c r="D30" s="82" t="s">
        <v>385</v>
      </c>
      <c r="E30" s="303"/>
      <c r="F30" s="766"/>
      <c r="G30" s="781"/>
    </row>
    <row r="31" spans="1:7" ht="29.25" customHeight="1">
      <c r="A31" s="936"/>
      <c r="B31" s="760"/>
      <c r="C31" s="801" t="s">
        <v>126</v>
      </c>
      <c r="D31" s="82" t="s">
        <v>366</v>
      </c>
      <c r="E31" s="642"/>
      <c r="F31" s="766">
        <f>SUM(E31:E41)</f>
        <v>9</v>
      </c>
      <c r="G31" s="781"/>
    </row>
    <row r="32" spans="1:7" ht="29.25" customHeight="1">
      <c r="A32" s="936"/>
      <c r="B32" s="760"/>
      <c r="C32" s="801"/>
      <c r="D32" s="82" t="s">
        <v>367</v>
      </c>
      <c r="E32" s="303"/>
      <c r="F32" s="766"/>
      <c r="G32" s="781"/>
    </row>
    <row r="33" spans="1:7" ht="29.25" customHeight="1">
      <c r="A33" s="936"/>
      <c r="B33" s="760"/>
      <c r="C33" s="801"/>
      <c r="D33" s="82" t="s">
        <v>368</v>
      </c>
      <c r="E33" s="303"/>
      <c r="F33" s="766"/>
      <c r="G33" s="781"/>
    </row>
    <row r="34" spans="1:7" ht="29.25" customHeight="1">
      <c r="A34" s="936"/>
      <c r="B34" s="760"/>
      <c r="C34" s="801"/>
      <c r="D34" s="82" t="s">
        <v>369</v>
      </c>
      <c r="E34" s="303"/>
      <c r="F34" s="766"/>
      <c r="G34" s="781"/>
    </row>
    <row r="35" spans="1:7" ht="29.25" customHeight="1">
      <c r="A35" s="936"/>
      <c r="B35" s="760"/>
      <c r="C35" s="801"/>
      <c r="D35" s="82" t="s">
        <v>370</v>
      </c>
      <c r="E35" s="303"/>
      <c r="F35" s="766"/>
      <c r="G35" s="781"/>
    </row>
    <row r="36" spans="1:7" ht="29.25" customHeight="1">
      <c r="A36" s="936"/>
      <c r="B36" s="760"/>
      <c r="C36" s="801"/>
      <c r="D36" s="82" t="s">
        <v>371</v>
      </c>
      <c r="E36" s="303">
        <v>9</v>
      </c>
      <c r="F36" s="766"/>
      <c r="G36" s="781"/>
    </row>
    <row r="37" spans="1:7" ht="29.25" customHeight="1">
      <c r="A37" s="936"/>
      <c r="B37" s="760"/>
      <c r="C37" s="801"/>
      <c r="D37" s="82" t="s">
        <v>372</v>
      </c>
      <c r="E37" s="303"/>
      <c r="F37" s="766"/>
      <c r="G37" s="781"/>
    </row>
    <row r="38" spans="1:7" ht="29.25" customHeight="1">
      <c r="A38" s="936"/>
      <c r="B38" s="760"/>
      <c r="C38" s="801"/>
      <c r="D38" s="82" t="s">
        <v>386</v>
      </c>
      <c r="E38" s="303"/>
      <c r="F38" s="766"/>
      <c r="G38" s="781"/>
    </row>
    <row r="39" spans="1:7" ht="29.25" customHeight="1">
      <c r="A39" s="936"/>
      <c r="B39" s="760"/>
      <c r="C39" s="801"/>
      <c r="D39" s="82" t="s">
        <v>387</v>
      </c>
      <c r="E39" s="303"/>
      <c r="F39" s="766"/>
      <c r="G39" s="781"/>
    </row>
    <row r="40" spans="1:7" ht="29.25" customHeight="1">
      <c r="A40" s="936"/>
      <c r="B40" s="760"/>
      <c r="C40" s="801"/>
      <c r="D40" s="82" t="s">
        <v>388</v>
      </c>
      <c r="E40" s="303"/>
      <c r="F40" s="766"/>
      <c r="G40" s="781"/>
    </row>
    <row r="41" spans="1:7" ht="29.25" customHeight="1">
      <c r="A41" s="936"/>
      <c r="B41" s="760"/>
      <c r="C41" s="801"/>
      <c r="D41" s="82" t="s">
        <v>975</v>
      </c>
      <c r="E41" s="303"/>
      <c r="F41" s="766"/>
      <c r="G41" s="781"/>
    </row>
    <row r="42" spans="1:7" ht="27.75" customHeight="1">
      <c r="A42" s="936"/>
      <c r="B42" s="760"/>
      <c r="C42" s="801" t="s">
        <v>121</v>
      </c>
      <c r="D42" s="82" t="s">
        <v>374</v>
      </c>
      <c r="E42" s="303"/>
      <c r="F42" s="766">
        <f>SUM(E42:E44)</f>
        <v>2</v>
      </c>
      <c r="G42" s="781"/>
    </row>
    <row r="43" spans="1:7" ht="29.25" customHeight="1">
      <c r="A43" s="936"/>
      <c r="B43" s="760"/>
      <c r="C43" s="801"/>
      <c r="D43" s="82" t="s">
        <v>375</v>
      </c>
      <c r="E43" s="303">
        <v>2</v>
      </c>
      <c r="F43" s="766"/>
      <c r="G43" s="781"/>
    </row>
    <row r="44" spans="1:7" ht="29.25" customHeight="1">
      <c r="A44" s="936"/>
      <c r="B44" s="760"/>
      <c r="C44" s="801"/>
      <c r="D44" s="82" t="s">
        <v>376</v>
      </c>
      <c r="E44" s="303"/>
      <c r="F44" s="766"/>
      <c r="G44" s="782"/>
    </row>
    <row r="45" spans="1:7" ht="36.75" customHeight="1">
      <c r="A45" s="936"/>
      <c r="B45" s="200" t="s">
        <v>150</v>
      </c>
      <c r="C45" s="361" t="s">
        <v>75</v>
      </c>
      <c r="D45" s="200" t="s">
        <v>380</v>
      </c>
      <c r="E45" s="643">
        <v>1</v>
      </c>
      <c r="F45" s="168">
        <f>SUM(E45:E45)</f>
        <v>1</v>
      </c>
      <c r="G45" s="207">
        <f>F45</f>
        <v>1</v>
      </c>
    </row>
    <row r="46" spans="1:7" ht="39" customHeight="1">
      <c r="A46" s="934"/>
      <c r="B46" s="868"/>
      <c r="C46" s="868"/>
      <c r="D46" s="143"/>
      <c r="E46" s="83">
        <f>SUM(E2:E45)</f>
        <v>27</v>
      </c>
      <c r="F46" s="83"/>
      <c r="G46" s="84">
        <f>SUM(G2:G45)</f>
        <v>21</v>
      </c>
    </row>
    <row r="47" spans="1:7" s="470" customFormat="1">
      <c r="C47" s="478"/>
    </row>
    <row r="48" spans="1:7" s="470" customFormat="1">
      <c r="C48" s="478"/>
    </row>
    <row r="49" spans="3:3" s="470" customFormat="1">
      <c r="C49" s="478"/>
    </row>
    <row r="50" spans="3:3" s="470" customFormat="1">
      <c r="C50" s="478"/>
    </row>
    <row r="51" spans="3:3" s="470" customFormat="1">
      <c r="C51" s="478"/>
    </row>
    <row r="52" spans="3:3" s="470" customFormat="1">
      <c r="C52" s="478"/>
    </row>
    <row r="53" spans="3:3" s="470" customFormat="1">
      <c r="C53" s="478"/>
    </row>
    <row r="54" spans="3:3" s="470" customFormat="1">
      <c r="C54" s="478"/>
    </row>
    <row r="55" spans="3:3" s="470" customFormat="1">
      <c r="C55" s="478"/>
    </row>
    <row r="56" spans="3:3" s="470" customFormat="1">
      <c r="C56" s="478"/>
    </row>
    <row r="57" spans="3:3" s="470" customFormat="1">
      <c r="C57" s="478"/>
    </row>
    <row r="58" spans="3:3" s="470" customFormat="1">
      <c r="C58" s="478"/>
    </row>
    <row r="59" spans="3:3" s="470" customFormat="1">
      <c r="C59" s="478"/>
    </row>
    <row r="60" spans="3:3" s="470" customFormat="1">
      <c r="C60" s="478"/>
    </row>
    <row r="61" spans="3:3" s="470" customFormat="1">
      <c r="C61" s="478"/>
    </row>
    <row r="62" spans="3:3" s="470" customFormat="1">
      <c r="C62" s="478"/>
    </row>
    <row r="63" spans="3:3" s="470" customFormat="1">
      <c r="C63" s="478"/>
    </row>
    <row r="64" spans="3:3" s="470" customFormat="1">
      <c r="C64" s="478"/>
    </row>
    <row r="65" spans="3:3" s="470" customFormat="1">
      <c r="C65" s="478"/>
    </row>
    <row r="66" spans="3:3" s="470" customFormat="1">
      <c r="C66" s="478"/>
    </row>
    <row r="67" spans="3:3" s="470" customFormat="1">
      <c r="C67" s="478"/>
    </row>
    <row r="68" spans="3:3" s="470" customFormat="1">
      <c r="C68" s="478"/>
    </row>
    <row r="69" spans="3:3" s="470" customFormat="1">
      <c r="C69" s="478"/>
    </row>
    <row r="70" spans="3:3" s="470" customFormat="1">
      <c r="C70" s="478"/>
    </row>
    <row r="71" spans="3:3" s="470" customFormat="1">
      <c r="C71" s="478"/>
    </row>
    <row r="72" spans="3:3" s="470" customFormat="1">
      <c r="C72" s="478"/>
    </row>
    <row r="73" spans="3:3" s="470" customFormat="1">
      <c r="C73" s="478"/>
    </row>
    <row r="74" spans="3:3" s="470" customFormat="1">
      <c r="C74" s="478"/>
    </row>
    <row r="75" spans="3:3" s="470" customFormat="1">
      <c r="C75" s="478"/>
    </row>
    <row r="76" spans="3:3" s="470" customFormat="1">
      <c r="C76" s="478"/>
    </row>
    <row r="77" spans="3:3" s="470" customFormat="1">
      <c r="C77" s="478"/>
    </row>
    <row r="78" spans="3:3" s="470" customFormat="1">
      <c r="C78" s="478"/>
    </row>
    <row r="79" spans="3:3" s="470" customFormat="1">
      <c r="C79" s="478"/>
    </row>
    <row r="80" spans="3:3" s="470" customFormat="1">
      <c r="C80" s="478"/>
    </row>
    <row r="81" spans="3:3" s="470" customFormat="1">
      <c r="C81" s="478"/>
    </row>
    <row r="82" spans="3:3" s="470" customFormat="1">
      <c r="C82" s="478"/>
    </row>
    <row r="83" spans="3:3" s="470" customFormat="1">
      <c r="C83" s="478"/>
    </row>
    <row r="84" spans="3:3" s="470" customFormat="1">
      <c r="C84" s="478"/>
    </row>
    <row r="85" spans="3:3" s="470" customFormat="1">
      <c r="C85" s="478"/>
    </row>
    <row r="86" spans="3:3" s="470" customFormat="1">
      <c r="C86" s="478"/>
    </row>
    <row r="87" spans="3:3" s="470" customFormat="1">
      <c r="C87" s="478"/>
    </row>
    <row r="88" spans="3:3" s="470" customFormat="1">
      <c r="C88" s="478"/>
    </row>
    <row r="89" spans="3:3" s="470" customFormat="1">
      <c r="C89" s="478"/>
    </row>
    <row r="90" spans="3:3" s="470" customFormat="1">
      <c r="C90" s="478"/>
    </row>
    <row r="91" spans="3:3" s="470" customFormat="1">
      <c r="C91" s="478"/>
    </row>
    <row r="92" spans="3:3" s="470" customFormat="1">
      <c r="C92" s="478"/>
    </row>
    <row r="93" spans="3:3" s="470" customFormat="1">
      <c r="C93" s="478"/>
    </row>
    <row r="94" spans="3:3" s="470" customFormat="1">
      <c r="C94" s="478"/>
    </row>
    <row r="95" spans="3:3" s="470" customFormat="1">
      <c r="C95" s="478"/>
    </row>
    <row r="96" spans="3:3" s="470" customFormat="1">
      <c r="C96" s="478"/>
    </row>
    <row r="97" spans="3:3" s="470" customFormat="1">
      <c r="C97" s="478"/>
    </row>
    <row r="98" spans="3:3" s="470" customFormat="1">
      <c r="C98" s="478"/>
    </row>
  </sheetData>
  <mergeCells count="27">
    <mergeCell ref="A46:C46"/>
    <mergeCell ref="A2:A45"/>
    <mergeCell ref="B24:B44"/>
    <mergeCell ref="C2:C5"/>
    <mergeCell ref="C21:C23"/>
    <mergeCell ref="C42:C44"/>
    <mergeCell ref="C19:C20"/>
    <mergeCell ref="C6:C12"/>
    <mergeCell ref="C15:C18"/>
    <mergeCell ref="C13:C14"/>
    <mergeCell ref="B6:B23"/>
    <mergeCell ref="B2:B5"/>
    <mergeCell ref="C31:C41"/>
    <mergeCell ref="C27:C30"/>
    <mergeCell ref="C24:C26"/>
    <mergeCell ref="G2:G5"/>
    <mergeCell ref="F42:F44"/>
    <mergeCell ref="F6:F12"/>
    <mergeCell ref="F13:F14"/>
    <mergeCell ref="F15:F18"/>
    <mergeCell ref="F19:F20"/>
    <mergeCell ref="F21:F23"/>
    <mergeCell ref="G24:G44"/>
    <mergeCell ref="G6:G23"/>
    <mergeCell ref="F2:F5"/>
    <mergeCell ref="F31:F41"/>
    <mergeCell ref="F27:F30"/>
  </mergeCells>
  <pageMargins left="0.7" right="0.7" top="0.75" bottom="0.75" header="0.3" footer="0.3"/>
  <pageSetup scale="39" orientation="portrait" r:id="rId1"/>
  <ignoredErrors>
    <ignoredError sqref="F13 F19 F27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topLeftCell="A15" zoomScale="60" zoomScaleNormal="60" zoomScaleSheetLayoutView="80" workbookViewId="0">
      <selection activeCell="E2" sqref="E2:E6"/>
    </sheetView>
  </sheetViews>
  <sheetFormatPr baseColWidth="10" defaultRowHeight="15.75"/>
  <cols>
    <col min="1" max="1" width="18.7109375" style="75" customWidth="1"/>
    <col min="2" max="2" width="22.85546875" style="75" bestFit="1" customWidth="1"/>
    <col min="3" max="3" width="21.7109375" style="252" customWidth="1"/>
    <col min="4" max="4" width="21" style="75" customWidth="1"/>
    <col min="5" max="5" width="29.7109375" style="75" bestFit="1" customWidth="1"/>
    <col min="6" max="7" width="22.42578125" style="75" customWidth="1"/>
    <col min="8" max="31" width="11.42578125" style="470"/>
    <col min="32" max="16384" width="11.42578125" style="75"/>
  </cols>
  <sheetData>
    <row r="1" spans="1:7" ht="33">
      <c r="A1" s="73" t="s">
        <v>147</v>
      </c>
      <c r="B1" s="145" t="s">
        <v>153</v>
      </c>
      <c r="C1" s="145" t="s">
        <v>148</v>
      </c>
      <c r="D1" s="84" t="s">
        <v>292</v>
      </c>
      <c r="E1" s="145" t="s">
        <v>250</v>
      </c>
      <c r="F1" s="145" t="s">
        <v>161</v>
      </c>
      <c r="G1" s="74" t="s">
        <v>159</v>
      </c>
    </row>
    <row r="2" spans="1:7" ht="24.75" customHeight="1">
      <c r="A2" s="938" t="s">
        <v>103</v>
      </c>
      <c r="B2" s="759" t="s">
        <v>146</v>
      </c>
      <c r="C2" s="764" t="s">
        <v>24</v>
      </c>
      <c r="D2" s="162" t="s">
        <v>306</v>
      </c>
      <c r="E2" s="278"/>
      <c r="F2" s="766">
        <f>SUM(E2:E7)</f>
        <v>0</v>
      </c>
      <c r="G2" s="780">
        <f>SUM(F2:F2)</f>
        <v>0</v>
      </c>
    </row>
    <row r="3" spans="1:7" ht="24.75" customHeight="1">
      <c r="A3" s="939"/>
      <c r="B3" s="760"/>
      <c r="C3" s="757"/>
      <c r="D3" s="162" t="s">
        <v>298</v>
      </c>
      <c r="E3" s="295"/>
      <c r="F3" s="766"/>
      <c r="G3" s="781"/>
    </row>
    <row r="4" spans="1:7" ht="24.75" customHeight="1">
      <c r="A4" s="939"/>
      <c r="B4" s="760"/>
      <c r="C4" s="757"/>
      <c r="D4" s="162" t="s">
        <v>307</v>
      </c>
      <c r="E4" s="295"/>
      <c r="F4" s="766"/>
      <c r="G4" s="781"/>
    </row>
    <row r="5" spans="1:7" ht="24.75" customHeight="1">
      <c r="A5" s="939"/>
      <c r="B5" s="760"/>
      <c r="C5" s="757"/>
      <c r="D5" s="162" t="s">
        <v>300</v>
      </c>
      <c r="E5" s="295"/>
      <c r="F5" s="766"/>
      <c r="G5" s="781"/>
    </row>
    <row r="6" spans="1:7" ht="24.75" customHeight="1">
      <c r="A6" s="939"/>
      <c r="B6" s="760"/>
      <c r="C6" s="757"/>
      <c r="D6" s="162" t="s">
        <v>308</v>
      </c>
      <c r="E6" s="295"/>
      <c r="F6" s="766"/>
      <c r="G6" s="781"/>
    </row>
    <row r="7" spans="1:7" ht="24.75" customHeight="1">
      <c r="A7" s="939"/>
      <c r="B7" s="760"/>
      <c r="C7" s="757"/>
      <c r="D7" s="162" t="s">
        <v>309</v>
      </c>
      <c r="E7" s="295"/>
      <c r="F7" s="766"/>
      <c r="G7" s="782"/>
    </row>
    <row r="8" spans="1:7" ht="24.75" customHeight="1">
      <c r="A8" s="939"/>
      <c r="B8" s="756" t="s">
        <v>145</v>
      </c>
      <c r="C8" s="778" t="s">
        <v>290</v>
      </c>
      <c r="D8" s="166" t="s">
        <v>298</v>
      </c>
      <c r="E8" s="279"/>
      <c r="F8" s="823">
        <f>SUM(E8:E11)</f>
        <v>0</v>
      </c>
      <c r="G8" s="775">
        <f>SUM(F8:F11)</f>
        <v>0</v>
      </c>
    </row>
    <row r="9" spans="1:7" ht="24.75" customHeight="1">
      <c r="A9" s="939"/>
      <c r="B9" s="756"/>
      <c r="C9" s="778"/>
      <c r="D9" s="166" t="s">
        <v>299</v>
      </c>
      <c r="E9" s="189"/>
      <c r="F9" s="823"/>
      <c r="G9" s="776"/>
    </row>
    <row r="10" spans="1:7" ht="24.75" customHeight="1">
      <c r="A10" s="939"/>
      <c r="B10" s="756"/>
      <c r="C10" s="778"/>
      <c r="D10" s="166" t="s">
        <v>300</v>
      </c>
      <c r="E10" s="189"/>
      <c r="F10" s="823"/>
      <c r="G10" s="776"/>
    </row>
    <row r="11" spans="1:7" ht="24.75" customHeight="1">
      <c r="A11" s="939"/>
      <c r="B11" s="756"/>
      <c r="C11" s="778"/>
      <c r="D11" s="166" t="s">
        <v>301</v>
      </c>
      <c r="E11" s="189"/>
      <c r="F11" s="823"/>
      <c r="G11" s="776"/>
    </row>
    <row r="12" spans="1:7" ht="24.75" customHeight="1">
      <c r="A12" s="939"/>
      <c r="B12" s="760" t="s">
        <v>2</v>
      </c>
      <c r="C12" s="765" t="s">
        <v>35</v>
      </c>
      <c r="D12" s="162" t="s">
        <v>293</v>
      </c>
      <c r="E12" s="278"/>
      <c r="F12" s="766">
        <f>SUM(E12:E13)</f>
        <v>0</v>
      </c>
      <c r="G12" s="785">
        <f>SUM(F12:F13)</f>
        <v>0</v>
      </c>
    </row>
    <row r="13" spans="1:7" ht="24.75" customHeight="1">
      <c r="A13" s="939"/>
      <c r="B13" s="760"/>
      <c r="C13" s="765"/>
      <c r="D13" s="162" t="s">
        <v>294</v>
      </c>
      <c r="E13" s="295"/>
      <c r="F13" s="766"/>
      <c r="G13" s="785"/>
    </row>
    <row r="14" spans="1:7" ht="24.75" customHeight="1">
      <c r="A14" s="939"/>
      <c r="B14" s="756" t="s">
        <v>149</v>
      </c>
      <c r="C14" s="941" t="s">
        <v>53</v>
      </c>
      <c r="D14" s="166" t="s">
        <v>295</v>
      </c>
      <c r="E14" s="279"/>
      <c r="F14" s="823">
        <f>SUM( E14:E17)</f>
        <v>0</v>
      </c>
      <c r="G14" s="776">
        <f>SUM(F14:F22)</f>
        <v>0</v>
      </c>
    </row>
    <row r="15" spans="1:7" ht="24.75" customHeight="1">
      <c r="A15" s="939"/>
      <c r="B15" s="756"/>
      <c r="C15" s="941"/>
      <c r="D15" s="166" t="s">
        <v>293</v>
      </c>
      <c r="E15" s="189"/>
      <c r="F15" s="823"/>
      <c r="G15" s="776"/>
    </row>
    <row r="16" spans="1:7" ht="24.75" customHeight="1">
      <c r="A16" s="939"/>
      <c r="B16" s="756"/>
      <c r="C16" s="941"/>
      <c r="D16" s="166" t="s">
        <v>296</v>
      </c>
      <c r="E16" s="189"/>
      <c r="F16" s="823"/>
      <c r="G16" s="776"/>
    </row>
    <row r="17" spans="1:7" ht="24.75" customHeight="1">
      <c r="A17" s="939"/>
      <c r="B17" s="756"/>
      <c r="C17" s="941"/>
      <c r="D17" s="166" t="s">
        <v>297</v>
      </c>
      <c r="E17" s="189"/>
      <c r="F17" s="823"/>
      <c r="G17" s="776"/>
    </row>
    <row r="18" spans="1:7" ht="24.75" customHeight="1">
      <c r="A18" s="939"/>
      <c r="B18" s="756"/>
      <c r="C18" s="432" t="s">
        <v>867</v>
      </c>
      <c r="D18" s="395"/>
      <c r="E18" s="279"/>
      <c r="F18" s="396">
        <f>SUM(E18)</f>
        <v>0</v>
      </c>
      <c r="G18" s="776"/>
    </row>
    <row r="19" spans="1:7" ht="24.75" customHeight="1">
      <c r="A19" s="939"/>
      <c r="B19" s="756"/>
      <c r="C19" s="942" t="s">
        <v>234</v>
      </c>
      <c r="D19" s="166" t="s">
        <v>302</v>
      </c>
      <c r="E19" s="279"/>
      <c r="F19" s="823">
        <f>SUM(E19:E22)</f>
        <v>0</v>
      </c>
      <c r="G19" s="776"/>
    </row>
    <row r="20" spans="1:7" ht="24.75" customHeight="1">
      <c r="A20" s="939"/>
      <c r="B20" s="756"/>
      <c r="C20" s="942"/>
      <c r="D20" s="166" t="s">
        <v>303</v>
      </c>
      <c r="E20" s="189"/>
      <c r="F20" s="823"/>
      <c r="G20" s="776"/>
    </row>
    <row r="21" spans="1:7" ht="24.75" customHeight="1">
      <c r="A21" s="939"/>
      <c r="B21" s="756"/>
      <c r="C21" s="942"/>
      <c r="D21" s="166" t="s">
        <v>304</v>
      </c>
      <c r="E21" s="189"/>
      <c r="F21" s="823"/>
      <c r="G21" s="776"/>
    </row>
    <row r="22" spans="1:7" ht="37.5" customHeight="1">
      <c r="A22" s="939"/>
      <c r="B22" s="940"/>
      <c r="C22" s="943"/>
      <c r="D22" s="202" t="s">
        <v>305</v>
      </c>
      <c r="E22" s="225"/>
      <c r="F22" s="937"/>
      <c r="G22" s="777"/>
    </row>
    <row r="23" spans="1:7" ht="36.75" customHeight="1">
      <c r="A23" s="934"/>
      <c r="B23" s="868"/>
      <c r="C23" s="868"/>
      <c r="D23" s="140"/>
      <c r="E23" s="104">
        <f>SUM(E2:E22)</f>
        <v>0</v>
      </c>
      <c r="F23" s="79"/>
      <c r="G23" s="79">
        <f>SUM(G2:G22)</f>
        <v>0</v>
      </c>
    </row>
    <row r="24" spans="1:7" s="470" customFormat="1">
      <c r="C24" s="473"/>
    </row>
    <row r="25" spans="1:7" s="470" customFormat="1">
      <c r="C25" s="473"/>
    </row>
    <row r="26" spans="1:7" s="470" customFormat="1">
      <c r="C26" s="473"/>
    </row>
    <row r="27" spans="1:7" s="470" customFormat="1">
      <c r="C27" s="473"/>
    </row>
    <row r="28" spans="1:7" s="470" customFormat="1">
      <c r="C28" s="473"/>
    </row>
    <row r="29" spans="1:7" s="470" customFormat="1">
      <c r="C29" s="473"/>
    </row>
    <row r="30" spans="1:7" s="470" customFormat="1">
      <c r="C30" s="473"/>
    </row>
    <row r="31" spans="1:7" s="470" customFormat="1">
      <c r="C31" s="473"/>
    </row>
    <row r="32" spans="1:7" s="470" customFormat="1">
      <c r="C32" s="473"/>
    </row>
    <row r="33" spans="3:3" s="470" customFormat="1">
      <c r="C33" s="473"/>
    </row>
    <row r="34" spans="3:3" s="470" customFormat="1">
      <c r="C34" s="473"/>
    </row>
    <row r="35" spans="3:3" s="470" customFormat="1">
      <c r="C35" s="473"/>
    </row>
    <row r="36" spans="3:3" s="470" customFormat="1">
      <c r="C36" s="473"/>
    </row>
    <row r="37" spans="3:3" s="470" customFormat="1">
      <c r="C37" s="473"/>
    </row>
    <row r="38" spans="3:3" s="470" customFormat="1">
      <c r="C38" s="473"/>
    </row>
    <row r="39" spans="3:3" s="470" customFormat="1">
      <c r="C39" s="473"/>
    </row>
    <row r="40" spans="3:3" s="470" customFormat="1">
      <c r="C40" s="473"/>
    </row>
    <row r="41" spans="3:3" s="470" customFormat="1">
      <c r="C41" s="473"/>
    </row>
    <row r="42" spans="3:3" s="470" customFormat="1">
      <c r="C42" s="473"/>
    </row>
    <row r="43" spans="3:3" s="470" customFormat="1">
      <c r="C43" s="473"/>
    </row>
    <row r="44" spans="3:3" s="470" customFormat="1">
      <c r="C44" s="473"/>
    </row>
    <row r="45" spans="3:3" s="470" customFormat="1">
      <c r="C45" s="473"/>
    </row>
    <row r="46" spans="3:3" s="470" customFormat="1">
      <c r="C46" s="473"/>
    </row>
    <row r="47" spans="3:3" s="470" customFormat="1">
      <c r="C47" s="473"/>
    </row>
    <row r="48" spans="3:3" s="470" customFormat="1">
      <c r="C48" s="473"/>
    </row>
    <row r="49" spans="3:3" s="470" customFormat="1">
      <c r="C49" s="473"/>
    </row>
    <row r="50" spans="3:3" s="470" customFormat="1">
      <c r="C50" s="473"/>
    </row>
    <row r="51" spans="3:3" s="470" customFormat="1">
      <c r="C51" s="473"/>
    </row>
    <row r="52" spans="3:3" s="470" customFormat="1">
      <c r="C52" s="473"/>
    </row>
    <row r="53" spans="3:3" s="470" customFormat="1">
      <c r="C53" s="473"/>
    </row>
    <row r="54" spans="3:3" s="470" customFormat="1">
      <c r="C54" s="473"/>
    </row>
    <row r="55" spans="3:3" s="470" customFormat="1">
      <c r="C55" s="473"/>
    </row>
    <row r="56" spans="3:3" s="470" customFormat="1">
      <c r="C56" s="473"/>
    </row>
    <row r="57" spans="3:3" s="470" customFormat="1">
      <c r="C57" s="473"/>
    </row>
    <row r="58" spans="3:3" s="470" customFormat="1">
      <c r="C58" s="473"/>
    </row>
    <row r="59" spans="3:3" s="470" customFormat="1">
      <c r="C59" s="473"/>
    </row>
    <row r="60" spans="3:3" s="470" customFormat="1">
      <c r="C60" s="473"/>
    </row>
    <row r="61" spans="3:3" s="470" customFormat="1">
      <c r="C61" s="473"/>
    </row>
    <row r="62" spans="3:3" s="470" customFormat="1">
      <c r="C62" s="473"/>
    </row>
    <row r="63" spans="3:3" s="470" customFormat="1">
      <c r="C63" s="473"/>
    </row>
    <row r="64" spans="3:3" s="470" customFormat="1">
      <c r="C64" s="473"/>
    </row>
    <row r="65" spans="3:3" s="470" customFormat="1">
      <c r="C65" s="473"/>
    </row>
    <row r="66" spans="3:3" s="470" customFormat="1">
      <c r="C66" s="473"/>
    </row>
    <row r="67" spans="3:3" s="470" customFormat="1">
      <c r="C67" s="473"/>
    </row>
    <row r="68" spans="3:3" s="470" customFormat="1">
      <c r="C68" s="473"/>
    </row>
    <row r="69" spans="3:3" s="470" customFormat="1">
      <c r="C69" s="473"/>
    </row>
    <row r="70" spans="3:3" s="470" customFormat="1">
      <c r="C70" s="473"/>
    </row>
    <row r="71" spans="3:3" s="470" customFormat="1">
      <c r="C71" s="473"/>
    </row>
    <row r="72" spans="3:3" s="470" customFormat="1">
      <c r="C72" s="473"/>
    </row>
    <row r="73" spans="3:3" s="470" customFormat="1">
      <c r="C73" s="473"/>
    </row>
    <row r="74" spans="3:3" s="470" customFormat="1">
      <c r="C74" s="473"/>
    </row>
    <row r="75" spans="3:3" s="470" customFormat="1">
      <c r="C75" s="473"/>
    </row>
    <row r="76" spans="3:3" s="470" customFormat="1">
      <c r="C76" s="473"/>
    </row>
    <row r="77" spans="3:3" s="470" customFormat="1">
      <c r="C77" s="473"/>
    </row>
    <row r="78" spans="3:3" s="470" customFormat="1">
      <c r="C78" s="473"/>
    </row>
    <row r="79" spans="3:3" s="470" customFormat="1">
      <c r="C79" s="473"/>
    </row>
    <row r="80" spans="3:3" s="470" customFormat="1">
      <c r="C80" s="473"/>
    </row>
    <row r="81" spans="3:3" s="470" customFormat="1">
      <c r="C81" s="473"/>
    </row>
    <row r="82" spans="3:3" s="470" customFormat="1">
      <c r="C82" s="473"/>
    </row>
    <row r="83" spans="3:3" s="470" customFormat="1">
      <c r="C83" s="473"/>
    </row>
    <row r="84" spans="3:3" s="470" customFormat="1">
      <c r="C84" s="473"/>
    </row>
    <row r="85" spans="3:3" s="470" customFormat="1">
      <c r="C85" s="473"/>
    </row>
    <row r="86" spans="3:3" s="470" customFormat="1">
      <c r="C86" s="473"/>
    </row>
    <row r="87" spans="3:3" s="470" customFormat="1">
      <c r="C87" s="473"/>
    </row>
    <row r="88" spans="3:3" s="470" customFormat="1">
      <c r="C88" s="473"/>
    </row>
    <row r="89" spans="3:3" s="470" customFormat="1">
      <c r="C89" s="473"/>
    </row>
    <row r="90" spans="3:3" s="470" customFormat="1">
      <c r="C90" s="473"/>
    </row>
    <row r="91" spans="3:3" s="470" customFormat="1">
      <c r="C91" s="473"/>
    </row>
    <row r="92" spans="3:3" s="470" customFormat="1">
      <c r="C92" s="473"/>
    </row>
    <row r="93" spans="3:3" s="470" customFormat="1">
      <c r="C93" s="473"/>
    </row>
    <row r="94" spans="3:3" s="470" customFormat="1">
      <c r="C94" s="473"/>
    </row>
    <row r="95" spans="3:3" s="470" customFormat="1">
      <c r="C95" s="473"/>
    </row>
    <row r="96" spans="3:3" s="470" customFormat="1">
      <c r="C96" s="473"/>
    </row>
    <row r="97" spans="3:3" s="470" customFormat="1">
      <c r="C97" s="473"/>
    </row>
    <row r="98" spans="3:3" s="470" customFormat="1">
      <c r="C98" s="473"/>
    </row>
    <row r="99" spans="3:3" s="470" customFormat="1">
      <c r="C99" s="473"/>
    </row>
    <row r="100" spans="3:3" s="470" customFormat="1">
      <c r="C100" s="473"/>
    </row>
    <row r="101" spans="3:3" s="470" customFormat="1">
      <c r="C101" s="473"/>
    </row>
    <row r="102" spans="3:3" s="470" customFormat="1">
      <c r="C102" s="473"/>
    </row>
    <row r="103" spans="3:3" s="470" customFormat="1">
      <c r="C103" s="473"/>
    </row>
    <row r="104" spans="3:3" s="470" customFormat="1">
      <c r="C104" s="473"/>
    </row>
    <row r="105" spans="3:3" s="470" customFormat="1">
      <c r="C105" s="473"/>
    </row>
    <row r="106" spans="3:3" s="470" customFormat="1">
      <c r="C106" s="473"/>
    </row>
    <row r="107" spans="3:3" s="470" customFormat="1">
      <c r="C107" s="473"/>
    </row>
    <row r="108" spans="3:3" s="470" customFormat="1">
      <c r="C108" s="473"/>
    </row>
    <row r="109" spans="3:3" s="470" customFormat="1">
      <c r="C109" s="473"/>
    </row>
    <row r="110" spans="3:3" s="470" customFormat="1">
      <c r="C110" s="473"/>
    </row>
    <row r="111" spans="3:3" s="470" customFormat="1">
      <c r="C111" s="473"/>
    </row>
    <row r="112" spans="3:3" s="470" customFormat="1">
      <c r="C112" s="473"/>
    </row>
    <row r="113" spans="3:3" s="470" customFormat="1">
      <c r="C113" s="473"/>
    </row>
    <row r="114" spans="3:3" s="470" customFormat="1">
      <c r="C114" s="473"/>
    </row>
    <row r="115" spans="3:3" s="470" customFormat="1">
      <c r="C115" s="473"/>
    </row>
    <row r="116" spans="3:3" s="470" customFormat="1">
      <c r="C116" s="473"/>
    </row>
    <row r="117" spans="3:3" s="470" customFormat="1">
      <c r="C117" s="473"/>
    </row>
    <row r="118" spans="3:3" s="470" customFormat="1">
      <c r="C118" s="473"/>
    </row>
    <row r="119" spans="3:3" s="470" customFormat="1">
      <c r="C119" s="473"/>
    </row>
    <row r="120" spans="3:3" s="470" customFormat="1">
      <c r="C120" s="473"/>
    </row>
    <row r="121" spans="3:3" s="470" customFormat="1">
      <c r="C121" s="473"/>
    </row>
    <row r="122" spans="3:3" s="470" customFormat="1">
      <c r="C122" s="473"/>
    </row>
    <row r="123" spans="3:3" s="470" customFormat="1">
      <c r="C123" s="473"/>
    </row>
    <row r="124" spans="3:3" s="470" customFormat="1">
      <c r="C124" s="473"/>
    </row>
    <row r="125" spans="3:3" s="470" customFormat="1">
      <c r="C125" s="473"/>
    </row>
    <row r="126" spans="3:3" s="470" customFormat="1">
      <c r="C126" s="473"/>
    </row>
    <row r="127" spans="3:3" s="470" customFormat="1">
      <c r="C127" s="473"/>
    </row>
    <row r="128" spans="3:3" s="470" customFormat="1">
      <c r="C128" s="473"/>
    </row>
    <row r="129" spans="3:3" s="470" customFormat="1">
      <c r="C129" s="473"/>
    </row>
    <row r="130" spans="3:3" s="470" customFormat="1">
      <c r="C130" s="473"/>
    </row>
    <row r="131" spans="3:3" s="470" customFormat="1">
      <c r="C131" s="473"/>
    </row>
    <row r="132" spans="3:3" s="470" customFormat="1">
      <c r="C132" s="473"/>
    </row>
    <row r="133" spans="3:3" s="470" customFormat="1">
      <c r="C133" s="473"/>
    </row>
  </sheetData>
  <mergeCells count="20">
    <mergeCell ref="G12:G13"/>
    <mergeCell ref="F2:F7"/>
    <mergeCell ref="G2:G7"/>
    <mergeCell ref="F8:F11"/>
    <mergeCell ref="F12:F13"/>
    <mergeCell ref="F14:F17"/>
    <mergeCell ref="F19:F22"/>
    <mergeCell ref="A23:C23"/>
    <mergeCell ref="G8:G11"/>
    <mergeCell ref="G14:G22"/>
    <mergeCell ref="B8:B11"/>
    <mergeCell ref="A2:A22"/>
    <mergeCell ref="B14:B22"/>
    <mergeCell ref="B12:B13"/>
    <mergeCell ref="C12:C13"/>
    <mergeCell ref="C14:C17"/>
    <mergeCell ref="C8:C11"/>
    <mergeCell ref="C19:C22"/>
    <mergeCell ref="B2:B7"/>
    <mergeCell ref="C2:C7"/>
  </mergeCells>
  <pageMargins left="0.7" right="0.7" top="0.75" bottom="0.75" header="0.3" footer="0.3"/>
  <pageSetup scale="59" orientation="portrait" r:id="rId1"/>
  <ignoredErrors>
    <ignoredError sqref="F12 F8 F2 F14 F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F142"/>
  <sheetViews>
    <sheetView showGridLines="0" zoomScale="60" zoomScaleNormal="60" zoomScaleSheetLayoutView="70" workbookViewId="0">
      <selection activeCell="I7" sqref="I7"/>
    </sheetView>
  </sheetViews>
  <sheetFormatPr baseColWidth="10" defaultColWidth="10.7109375" defaultRowHeight="14.25"/>
  <cols>
    <col min="1" max="1" width="1.7109375" style="5" customWidth="1"/>
    <col min="2" max="2" width="27" style="6" customWidth="1"/>
    <col min="3" max="3" width="21.7109375" style="5" customWidth="1"/>
    <col min="4" max="4" width="16.85546875" style="5" bestFit="1" customWidth="1"/>
    <col min="5" max="5" width="18.28515625" style="5" customWidth="1"/>
    <col min="6" max="7" width="20" style="5" customWidth="1"/>
    <col min="8" max="8" width="4.7109375" style="5" customWidth="1"/>
    <col min="9" max="9" width="20" style="5" customWidth="1"/>
    <col min="10" max="11" width="18.140625" style="5" customWidth="1"/>
    <col min="12" max="12" width="20" style="5" customWidth="1"/>
    <col min="13" max="13" width="5" style="5" customWidth="1"/>
    <col min="14" max="14" width="20" style="5" customWidth="1"/>
    <col min="15" max="32" width="10.7109375" style="454"/>
    <col min="33" max="16384" width="10.7109375" style="5"/>
  </cols>
  <sheetData>
    <row r="2" spans="2:32" ht="21" customHeight="1">
      <c r="D2" s="737" t="s">
        <v>212</v>
      </c>
      <c r="E2" s="737"/>
      <c r="F2" s="737"/>
      <c r="G2" s="737"/>
      <c r="H2" s="737"/>
    </row>
    <row r="3" spans="2:32" ht="15">
      <c r="D3" s="738" t="s">
        <v>0</v>
      </c>
      <c r="E3" s="738"/>
      <c r="F3" s="738"/>
      <c r="G3" s="738"/>
    </row>
    <row r="4" spans="2:32">
      <c r="E4" s="10"/>
    </row>
    <row r="6" spans="2:32" s="7" customFormat="1" ht="48.75" customHeight="1">
      <c r="B6" s="50" t="s">
        <v>147</v>
      </c>
      <c r="C6" s="356" t="s">
        <v>4</v>
      </c>
      <c r="D6" s="51" t="s">
        <v>1</v>
      </c>
      <c r="E6" s="51" t="s">
        <v>2</v>
      </c>
      <c r="F6" s="51" t="s">
        <v>3</v>
      </c>
      <c r="G6" s="51" t="s">
        <v>5</v>
      </c>
      <c r="H6" s="8"/>
      <c r="I6" s="51" t="s">
        <v>92</v>
      </c>
      <c r="J6" s="51" t="s">
        <v>150</v>
      </c>
      <c r="K6" s="51" t="s">
        <v>229</v>
      </c>
      <c r="L6" s="51" t="s">
        <v>41</v>
      </c>
      <c r="M6" s="8"/>
      <c r="N6" s="51" t="s">
        <v>91</v>
      </c>
      <c r="O6" s="455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</row>
    <row r="7" spans="2:32" ht="19.5" customHeight="1">
      <c r="B7" s="97" t="s">
        <v>93</v>
      </c>
      <c r="C7" s="94">
        <f>CHRYSLER!L2</f>
        <v>8</v>
      </c>
      <c r="D7" s="94">
        <f>CHRYSLER!M6</f>
        <v>3</v>
      </c>
      <c r="E7" s="94">
        <f>CHRYSLER!M20</f>
        <v>0</v>
      </c>
      <c r="F7" s="94">
        <f>CHRYSLER!M25</f>
        <v>0</v>
      </c>
      <c r="G7" s="94">
        <f>SUM(C7:F7)</f>
        <v>11</v>
      </c>
      <c r="H7" s="95"/>
      <c r="I7" s="94">
        <f>CHRYSLER!M67</f>
        <v>8</v>
      </c>
      <c r="J7" s="94">
        <f>CHRYSLER!L75</f>
        <v>30</v>
      </c>
      <c r="K7" s="94"/>
      <c r="L7" s="94">
        <f>SUM(I7:J7)</f>
        <v>38</v>
      </c>
      <c r="M7" s="95"/>
      <c r="N7" s="94">
        <f>L7+G7</f>
        <v>49</v>
      </c>
      <c r="O7" s="457"/>
    </row>
    <row r="8" spans="2:32" ht="19.5" customHeight="1">
      <c r="B8" s="404" t="s">
        <v>94</v>
      </c>
      <c r="C8" s="95">
        <f>FIAT!H3</f>
        <v>12</v>
      </c>
      <c r="D8" s="95">
        <f>FIAT!H28</f>
        <v>0</v>
      </c>
      <c r="E8" s="95">
        <v>0</v>
      </c>
      <c r="F8" s="95">
        <v>0</v>
      </c>
      <c r="G8" s="95">
        <f>SUM(C8:F8)</f>
        <v>12</v>
      </c>
      <c r="H8" s="95"/>
      <c r="I8" s="95">
        <f>FIAT!H30</f>
        <v>0</v>
      </c>
      <c r="J8" s="95">
        <f>CHRYSLER!M118</f>
        <v>0</v>
      </c>
      <c r="K8" s="95"/>
      <c r="L8" s="95">
        <f>SUM(I8:J8)</f>
        <v>0</v>
      </c>
      <c r="M8" s="95"/>
      <c r="N8" s="95">
        <f>SUM(G8+L8)</f>
        <v>12</v>
      </c>
      <c r="O8" s="457"/>
    </row>
    <row r="9" spans="2:32" ht="19.5" customHeight="1">
      <c r="B9" s="97" t="s">
        <v>95</v>
      </c>
      <c r="C9" s="94">
        <f>FORD!K2</f>
        <v>28</v>
      </c>
      <c r="D9" s="94">
        <f>FORD!K12</f>
        <v>1</v>
      </c>
      <c r="E9" s="94"/>
      <c r="F9" s="94">
        <f>FORD!K26</f>
        <v>1</v>
      </c>
      <c r="G9" s="94">
        <f t="shared" ref="G9:G23" si="0">SUM(C9:F9)</f>
        <v>30</v>
      </c>
      <c r="H9" s="95"/>
      <c r="I9" s="94">
        <f>FORD!K31</f>
        <v>25</v>
      </c>
      <c r="J9" s="94">
        <f>FORD!K64</f>
        <v>18</v>
      </c>
      <c r="K9" s="94"/>
      <c r="L9" s="94">
        <f t="shared" ref="L9:L23" si="1">SUM(I9:J9)</f>
        <v>43</v>
      </c>
      <c r="M9" s="95"/>
      <c r="N9" s="94">
        <f>SUM(L9,G9)</f>
        <v>73</v>
      </c>
      <c r="O9" s="457"/>
    </row>
    <row r="10" spans="2:32" ht="19.5" customHeight="1">
      <c r="B10" s="404" t="s">
        <v>138</v>
      </c>
      <c r="C10" s="95">
        <f>GM!L2</f>
        <v>90</v>
      </c>
      <c r="D10" s="95">
        <f>GM!L18</f>
        <v>103</v>
      </c>
      <c r="E10" s="95">
        <f>CHRYSLER!M159</f>
        <v>0</v>
      </c>
      <c r="F10" s="95">
        <f>GM!L33</f>
        <v>1</v>
      </c>
      <c r="G10" s="95">
        <f>SUM(C10:F10)</f>
        <v>194</v>
      </c>
      <c r="H10" s="95"/>
      <c r="I10" s="95">
        <f>GM!L36</f>
        <v>44</v>
      </c>
      <c r="J10" s="95">
        <f>GM!L56</f>
        <v>19</v>
      </c>
      <c r="K10" s="95"/>
      <c r="L10" s="95">
        <f t="shared" si="1"/>
        <v>63</v>
      </c>
      <c r="M10" s="95"/>
      <c r="N10" s="95">
        <f>SUM(G10+L10)</f>
        <v>257</v>
      </c>
      <c r="O10" s="457"/>
    </row>
    <row r="11" spans="2:32" ht="19.5" customHeight="1">
      <c r="B11" s="97" t="s">
        <v>96</v>
      </c>
      <c r="C11" s="94">
        <f>CHRYSLER!M185</f>
        <v>0</v>
      </c>
      <c r="D11" s="94">
        <f>HONDA!I2</f>
        <v>29</v>
      </c>
      <c r="E11" s="94">
        <f>HONDA!I23</f>
        <v>7</v>
      </c>
      <c r="F11" s="94">
        <v>0</v>
      </c>
      <c r="G11" s="94">
        <f t="shared" si="0"/>
        <v>36</v>
      </c>
      <c r="H11" s="95"/>
      <c r="I11" s="94">
        <f>HONDA!I30</f>
        <v>67</v>
      </c>
      <c r="J11" s="94">
        <f>HONDA!I47</f>
        <v>0</v>
      </c>
      <c r="K11" s="94"/>
      <c r="L11" s="94">
        <f t="shared" si="1"/>
        <v>67</v>
      </c>
      <c r="M11" s="95"/>
      <c r="N11" s="94">
        <f>SUM(L11,G11)</f>
        <v>103</v>
      </c>
      <c r="O11" s="457"/>
    </row>
    <row r="12" spans="2:32" ht="19.5" customHeight="1">
      <c r="B12" s="404" t="s">
        <v>98</v>
      </c>
      <c r="C12" s="95">
        <f>CHRYSLER!M196</f>
        <v>0</v>
      </c>
      <c r="D12" s="95">
        <f>MAZDA!G2</f>
        <v>29</v>
      </c>
      <c r="E12" s="95">
        <f>CHRYSLER!O202</f>
        <v>0</v>
      </c>
      <c r="F12" s="95">
        <f>MAZDA!G5</f>
        <v>2</v>
      </c>
      <c r="G12" s="95">
        <f t="shared" si="0"/>
        <v>31</v>
      </c>
      <c r="H12" s="95"/>
      <c r="I12" s="95">
        <f>MAZDA!G6</f>
        <v>36</v>
      </c>
      <c r="J12" s="95">
        <v>0</v>
      </c>
      <c r="K12" s="95"/>
      <c r="L12" s="95">
        <f t="shared" si="1"/>
        <v>36</v>
      </c>
      <c r="M12" s="95"/>
      <c r="N12" s="95">
        <f>SUM(G12+L12)</f>
        <v>67</v>
      </c>
      <c r="O12" s="457"/>
    </row>
    <row r="13" spans="2:32" ht="19.5" customHeight="1">
      <c r="B13" s="97" t="s">
        <v>264</v>
      </c>
      <c r="C13" s="94">
        <v>0</v>
      </c>
      <c r="D13" s="94">
        <f>SEAT!F11</f>
        <v>14</v>
      </c>
      <c r="E13" s="94">
        <v>0</v>
      </c>
      <c r="F13" s="94">
        <v>0</v>
      </c>
      <c r="G13" s="94">
        <f>C13+D13+E13+F13</f>
        <v>14</v>
      </c>
      <c r="H13" s="95"/>
      <c r="I13" s="94">
        <v>0</v>
      </c>
      <c r="J13" s="94">
        <v>0</v>
      </c>
      <c r="K13" s="94"/>
      <c r="L13" s="94">
        <f>I13+J13+K13</f>
        <v>0</v>
      </c>
      <c r="M13" s="95"/>
      <c r="N13" s="94">
        <f>G13+L13</f>
        <v>14</v>
      </c>
      <c r="O13" s="457"/>
    </row>
    <row r="14" spans="2:32" ht="19.5" customHeight="1">
      <c r="B14" s="404" t="s">
        <v>137</v>
      </c>
      <c r="C14" s="405">
        <f>VW!L2</f>
        <v>46</v>
      </c>
      <c r="D14" s="405">
        <f>VW!L45</f>
        <v>161</v>
      </c>
      <c r="E14" s="405">
        <f>VW!L121</f>
        <v>1</v>
      </c>
      <c r="F14" s="405">
        <f>VW!L138</f>
        <v>3</v>
      </c>
      <c r="G14" s="405">
        <f t="shared" si="0"/>
        <v>211</v>
      </c>
      <c r="H14" s="95"/>
      <c r="I14" s="405">
        <f>VW!L144</f>
        <v>25</v>
      </c>
      <c r="J14" s="405">
        <f>VW!L176</f>
        <v>0</v>
      </c>
      <c r="K14" s="405"/>
      <c r="L14" s="405">
        <f t="shared" si="1"/>
        <v>25</v>
      </c>
      <c r="M14" s="95"/>
      <c r="N14" s="405">
        <f>SUM(L14,G14)</f>
        <v>236</v>
      </c>
      <c r="O14" s="457"/>
    </row>
    <row r="15" spans="2:32" ht="19.5" customHeight="1">
      <c r="B15" s="97" t="s">
        <v>99</v>
      </c>
      <c r="C15" s="94">
        <f>MITSUBISHI!G6</f>
        <v>3</v>
      </c>
      <c r="D15" s="94">
        <f>MITSUBISHI!G2</f>
        <v>0</v>
      </c>
      <c r="E15" s="94">
        <f>CHRYSLER!M227</f>
        <v>0</v>
      </c>
      <c r="F15" s="94">
        <f>MITSUBISHI!G10</f>
        <v>0</v>
      </c>
      <c r="G15" s="94">
        <f t="shared" si="0"/>
        <v>3</v>
      </c>
      <c r="H15" s="95"/>
      <c r="I15" s="94">
        <f>MITSUBISHI!G11</f>
        <v>0</v>
      </c>
      <c r="J15" s="94">
        <f>MITSUBISHI!G20</f>
        <v>2</v>
      </c>
      <c r="K15" s="94"/>
      <c r="L15" s="94">
        <f t="shared" si="1"/>
        <v>2</v>
      </c>
      <c r="M15" s="95"/>
      <c r="N15" s="94">
        <f>SUM(G15+L15)</f>
        <v>5</v>
      </c>
      <c r="O15" s="457"/>
    </row>
    <row r="16" spans="2:32" ht="19.5" customHeight="1">
      <c r="B16" s="404" t="s">
        <v>100</v>
      </c>
      <c r="C16" s="405">
        <f>NISSAN!M2</f>
        <v>17</v>
      </c>
      <c r="D16" s="405">
        <f>NISSAN!M17</f>
        <v>80</v>
      </c>
      <c r="E16" s="405">
        <f>NISSAN!M46</f>
        <v>1</v>
      </c>
      <c r="F16" s="405">
        <f>NISSAN!M52</f>
        <v>0</v>
      </c>
      <c r="G16" s="406">
        <f t="shared" si="0"/>
        <v>98</v>
      </c>
      <c r="H16" s="95"/>
      <c r="I16" s="405">
        <f>NISSAN!M54</f>
        <v>19</v>
      </c>
      <c r="J16" s="405">
        <f>NISSAN!M82</f>
        <v>113</v>
      </c>
      <c r="K16" s="405"/>
      <c r="L16" s="405">
        <f t="shared" si="1"/>
        <v>132</v>
      </c>
      <c r="M16" s="95"/>
      <c r="N16" s="405">
        <f>SUM(L16,G16)</f>
        <v>230</v>
      </c>
      <c r="O16" s="457"/>
    </row>
    <row r="17" spans="2:15" ht="19.5" customHeight="1">
      <c r="B17" s="97" t="s">
        <v>101</v>
      </c>
      <c r="C17" s="94">
        <f>PEUGEOT!G2</f>
        <v>0</v>
      </c>
      <c r="D17" s="94">
        <f>PEUGEOT!G6</f>
        <v>0</v>
      </c>
      <c r="E17" s="94">
        <f>PEUGEOT!G14</f>
        <v>0</v>
      </c>
      <c r="F17" s="94">
        <v>0</v>
      </c>
      <c r="G17" s="96">
        <f>SUM(C17:F17)</f>
        <v>0</v>
      </c>
      <c r="H17" s="95"/>
      <c r="I17" s="94">
        <f>PEUGEOT!G16</f>
        <v>1</v>
      </c>
      <c r="J17" s="94">
        <f>PEUGEOT!G22</f>
        <v>0</v>
      </c>
      <c r="K17" s="94">
        <v>0</v>
      </c>
      <c r="L17" s="94">
        <f>SUM(I17:K17)</f>
        <v>1</v>
      </c>
      <c r="M17" s="95"/>
      <c r="N17" s="94">
        <f>SUM(G17,L17)</f>
        <v>1</v>
      </c>
      <c r="O17" s="457"/>
    </row>
    <row r="18" spans="2:15" ht="19.5" customHeight="1">
      <c r="B18" s="404" t="s">
        <v>868</v>
      </c>
      <c r="C18" s="405">
        <f>KIA!G2</f>
        <v>0</v>
      </c>
      <c r="D18" s="405">
        <f>KIA!G9</f>
        <v>0</v>
      </c>
      <c r="E18" s="405">
        <v>0</v>
      </c>
      <c r="F18" s="405">
        <v>0</v>
      </c>
      <c r="G18" s="406">
        <f>SUM(C18:F18)</f>
        <v>0</v>
      </c>
      <c r="H18" s="95"/>
      <c r="I18" s="405">
        <f>KIA!G16</f>
        <v>0</v>
      </c>
      <c r="J18" s="405">
        <v>0</v>
      </c>
      <c r="K18" s="405">
        <v>0</v>
      </c>
      <c r="L18" s="405">
        <f>SUM(I18:K18)</f>
        <v>0</v>
      </c>
      <c r="M18" s="95"/>
      <c r="N18" s="405">
        <f>SUM(G18,L18)</f>
        <v>0</v>
      </c>
      <c r="O18" s="457"/>
    </row>
    <row r="19" spans="2:15" ht="19.5" customHeight="1">
      <c r="B19" s="97" t="s">
        <v>102</v>
      </c>
      <c r="C19" s="94">
        <f>RENAULT!G2</f>
        <v>0</v>
      </c>
      <c r="D19" s="94">
        <f>RENAULT!G6</f>
        <v>9</v>
      </c>
      <c r="E19" s="94">
        <f>CHRYSLER!O289</f>
        <v>0</v>
      </c>
      <c r="F19" s="94">
        <v>0</v>
      </c>
      <c r="G19" s="94">
        <f t="shared" si="0"/>
        <v>9</v>
      </c>
      <c r="H19" s="95"/>
      <c r="I19" s="94">
        <f>RENAULT!G24</f>
        <v>11</v>
      </c>
      <c r="J19" s="94">
        <f>RENAULT!G45</f>
        <v>1</v>
      </c>
      <c r="K19" s="94"/>
      <c r="L19" s="94">
        <f t="shared" si="1"/>
        <v>12</v>
      </c>
      <c r="M19" s="95"/>
      <c r="N19" s="94">
        <f>SUM(L19,G19)</f>
        <v>21</v>
      </c>
      <c r="O19" s="457"/>
    </row>
    <row r="20" spans="2:15" ht="19.5" customHeight="1">
      <c r="B20" s="404" t="s">
        <v>103</v>
      </c>
      <c r="C20" s="405">
        <f>SUZUKI!G2</f>
        <v>0</v>
      </c>
      <c r="D20" s="405">
        <f>SUZUKI!G8</f>
        <v>0</v>
      </c>
      <c r="E20" s="405">
        <f>SUZUKI!G12</f>
        <v>0</v>
      </c>
      <c r="F20" s="405">
        <v>0</v>
      </c>
      <c r="G20" s="405">
        <f t="shared" si="0"/>
        <v>0</v>
      </c>
      <c r="H20" s="95"/>
      <c r="I20" s="405">
        <f>SUZUKI!G14</f>
        <v>0</v>
      </c>
      <c r="J20" s="405">
        <v>0</v>
      </c>
      <c r="K20" s="405"/>
      <c r="L20" s="405">
        <f t="shared" si="1"/>
        <v>0</v>
      </c>
      <c r="M20" s="95"/>
      <c r="N20" s="405">
        <f>SUM(G20+L20)</f>
        <v>0</v>
      </c>
      <c r="O20" s="457"/>
    </row>
    <row r="21" spans="2:15" ht="19.5" customHeight="1">
      <c r="B21" s="97" t="s">
        <v>179</v>
      </c>
      <c r="C21" s="94">
        <f>TOYOTA!G2</f>
        <v>10</v>
      </c>
      <c r="D21" s="94">
        <f>TOYOTA!G17</f>
        <v>5</v>
      </c>
      <c r="E21" s="94">
        <f>TOYOTA!G29</f>
        <v>6</v>
      </c>
      <c r="F21" s="94">
        <f>CHRYSLER!O319</f>
        <v>0</v>
      </c>
      <c r="G21" s="94">
        <f t="shared" si="0"/>
        <v>21</v>
      </c>
      <c r="H21" s="95"/>
      <c r="I21" s="94">
        <f>TOYOTA!G38</f>
        <v>5</v>
      </c>
      <c r="J21" s="94">
        <f>TOYOTA!G60</f>
        <v>66</v>
      </c>
      <c r="K21" s="94"/>
      <c r="L21" s="94">
        <f t="shared" si="1"/>
        <v>71</v>
      </c>
      <c r="M21" s="95"/>
      <c r="N21" s="94">
        <f>SUM(L21,G21)</f>
        <v>92</v>
      </c>
      <c r="O21" s="457"/>
    </row>
    <row r="22" spans="2:15" ht="19.5" customHeight="1">
      <c r="B22" s="404" t="s">
        <v>139</v>
      </c>
      <c r="C22" s="405">
        <v>0</v>
      </c>
      <c r="D22" s="405">
        <v>0</v>
      </c>
      <c r="E22" s="405">
        <f>BUICK!G2</f>
        <v>4</v>
      </c>
      <c r="F22" s="405">
        <v>0</v>
      </c>
      <c r="G22" s="405">
        <f t="shared" si="0"/>
        <v>4</v>
      </c>
      <c r="H22" s="95"/>
      <c r="I22" s="405">
        <f>BUICK!G13</f>
        <v>4</v>
      </c>
      <c r="J22" s="405">
        <f>BUICK!G23</f>
        <v>3</v>
      </c>
      <c r="K22" s="405"/>
      <c r="L22" s="405">
        <f t="shared" si="1"/>
        <v>7</v>
      </c>
      <c r="M22" s="95"/>
      <c r="N22" s="405">
        <f>SUM(G22+L22)</f>
        <v>11</v>
      </c>
      <c r="O22" s="457"/>
    </row>
    <row r="23" spans="2:15" ht="19.5" customHeight="1">
      <c r="B23" s="97" t="s">
        <v>106</v>
      </c>
      <c r="C23" s="94">
        <v>0</v>
      </c>
      <c r="D23" s="94">
        <v>0</v>
      </c>
      <c r="E23" s="94">
        <f>LINCOLN!F2</f>
        <v>1</v>
      </c>
      <c r="F23" s="94">
        <v>0</v>
      </c>
      <c r="G23" s="94">
        <f t="shared" si="0"/>
        <v>1</v>
      </c>
      <c r="H23" s="95"/>
      <c r="I23" s="94">
        <f>LINCOLN!F4</f>
        <v>3</v>
      </c>
      <c r="J23" s="94">
        <f>LINCOLN!F7</f>
        <v>0</v>
      </c>
      <c r="K23" s="94"/>
      <c r="L23" s="94">
        <f t="shared" si="1"/>
        <v>3</v>
      </c>
      <c r="M23" s="95"/>
      <c r="N23" s="94">
        <f>SUM(L23,G23)</f>
        <v>4</v>
      </c>
      <c r="O23" s="457"/>
    </row>
    <row r="24" spans="2:15" ht="18" customHeight="1">
      <c r="B24" s="98"/>
      <c r="C24" s="406"/>
      <c r="D24" s="406"/>
      <c r="E24" s="406"/>
      <c r="F24" s="406"/>
      <c r="G24" s="406"/>
      <c r="H24" s="95"/>
      <c r="I24" s="405"/>
      <c r="J24" s="405"/>
      <c r="K24" s="405"/>
      <c r="L24" s="405"/>
      <c r="M24" s="95"/>
      <c r="N24" s="405"/>
      <c r="O24" s="457"/>
    </row>
    <row r="25" spans="2:15" ht="19.5" customHeight="1">
      <c r="B25" s="404" t="s">
        <v>180</v>
      </c>
      <c r="C25" s="406"/>
      <c r="D25" s="406"/>
      <c r="E25" s="406"/>
      <c r="F25" s="406"/>
      <c r="G25" s="406"/>
      <c r="H25" s="95"/>
      <c r="I25" s="405"/>
      <c r="J25" s="405"/>
      <c r="K25" s="405">
        <f>CAMIONES!G4</f>
        <v>9</v>
      </c>
      <c r="L25" s="405">
        <f>SUM(I25:K25)</f>
        <v>9</v>
      </c>
      <c r="M25" s="95"/>
      <c r="N25" s="405">
        <f>SUM(L25,G25)</f>
        <v>9</v>
      </c>
      <c r="O25" s="457"/>
    </row>
    <row r="26" spans="2:15" ht="19.5" customHeight="1">
      <c r="B26" s="97" t="s">
        <v>137</v>
      </c>
      <c r="C26" s="96"/>
      <c r="D26" s="96"/>
      <c r="E26" s="96"/>
      <c r="F26" s="96"/>
      <c r="G26" s="96"/>
      <c r="H26" s="95"/>
      <c r="I26" s="94"/>
      <c r="J26" s="94">
        <f>CAMIONES!G32</f>
        <v>2</v>
      </c>
      <c r="K26" s="94"/>
      <c r="L26" s="94">
        <f>SUM(I26:K26)</f>
        <v>2</v>
      </c>
      <c r="M26" s="95"/>
      <c r="N26" s="94">
        <f>SUM(G26+L26)</f>
        <v>2</v>
      </c>
      <c r="O26" s="457"/>
    </row>
    <row r="27" spans="2:15" ht="19.5" customHeight="1">
      <c r="B27" s="404" t="s">
        <v>141</v>
      </c>
      <c r="C27" s="406"/>
      <c r="D27" s="406"/>
      <c r="E27" s="406"/>
      <c r="F27" s="406"/>
      <c r="G27" s="406"/>
      <c r="H27" s="95"/>
      <c r="I27" s="405"/>
      <c r="J27" s="405">
        <f>CAMIONES!G45</f>
        <v>0</v>
      </c>
      <c r="K27" s="405"/>
      <c r="L27" s="405">
        <f>SUM(I27:K27)</f>
        <v>0</v>
      </c>
      <c r="M27" s="95"/>
      <c r="N27" s="405">
        <f>SUM(L27,G27)</f>
        <v>0</v>
      </c>
      <c r="O27" s="457"/>
    </row>
    <row r="28" spans="2:15" ht="19.5" customHeight="1">
      <c r="B28" s="97" t="s">
        <v>97</v>
      </c>
      <c r="C28" s="96"/>
      <c r="D28" s="96"/>
      <c r="E28" s="96"/>
      <c r="F28" s="96"/>
      <c r="G28" s="96"/>
      <c r="H28" s="95"/>
      <c r="I28" s="94"/>
      <c r="J28" s="94">
        <f>CAMIONES!G48</f>
        <v>0</v>
      </c>
      <c r="K28" s="94"/>
      <c r="L28" s="94">
        <f>SUM(I28:K28)</f>
        <v>0</v>
      </c>
      <c r="M28" s="95"/>
      <c r="N28" s="94">
        <f>SUM(G28+L28)</f>
        <v>0</v>
      </c>
      <c r="O28" s="457"/>
    </row>
    <row r="29" spans="2:15" ht="19.5" customHeight="1">
      <c r="B29" s="404" t="s">
        <v>140</v>
      </c>
      <c r="C29" s="406"/>
      <c r="D29" s="406"/>
      <c r="E29" s="406"/>
      <c r="F29" s="406"/>
      <c r="G29" s="406"/>
      <c r="H29" s="95"/>
      <c r="I29" s="405"/>
      <c r="J29" s="405">
        <f>CAMIONES!G59</f>
        <v>0</v>
      </c>
      <c r="K29" s="405"/>
      <c r="L29" s="405">
        <f>SUM(I29:K29)</f>
        <v>0</v>
      </c>
      <c r="M29" s="95"/>
      <c r="N29" s="405">
        <f>SUM(L29,G29)</f>
        <v>0</v>
      </c>
      <c r="O29" s="457"/>
    </row>
    <row r="30" spans="2:15" ht="12" customHeight="1" thickBot="1">
      <c r="B30" s="1"/>
      <c r="C30" s="407"/>
      <c r="D30" s="407"/>
      <c r="E30" s="407"/>
      <c r="F30" s="407"/>
      <c r="G30" s="407"/>
      <c r="H30" s="9"/>
      <c r="I30" s="9"/>
      <c r="J30" s="9"/>
      <c r="K30" s="9"/>
      <c r="L30" s="9"/>
      <c r="M30" s="9"/>
      <c r="N30" s="9"/>
      <c r="O30" s="457"/>
    </row>
    <row r="31" spans="2:15" ht="27.75" customHeight="1" thickBot="1">
      <c r="B31" s="1"/>
      <c r="C31" s="99">
        <f>SUM(C7:C29)</f>
        <v>214</v>
      </c>
      <c r="D31" s="100">
        <f>SUM(D7:D29)</f>
        <v>434</v>
      </c>
      <c r="E31" s="100">
        <f>SUM(E7:E29)</f>
        <v>20</v>
      </c>
      <c r="F31" s="100">
        <f>SUM(F7:F29)</f>
        <v>7</v>
      </c>
      <c r="G31" s="101">
        <f>SUM(G7:G29)</f>
        <v>675</v>
      </c>
      <c r="H31" s="102"/>
      <c r="I31" s="99">
        <f>SUM(I7:I30)</f>
        <v>248</v>
      </c>
      <c r="J31" s="100">
        <f>SUM(J7:J29)</f>
        <v>254</v>
      </c>
      <c r="K31" s="100">
        <f>SUM(K25:K29)</f>
        <v>9</v>
      </c>
      <c r="L31" s="103">
        <f>SUM(I31:K31)</f>
        <v>511</v>
      </c>
      <c r="M31" s="102"/>
      <c r="N31" s="276">
        <f>SUM(N7:N29)</f>
        <v>1186</v>
      </c>
      <c r="O31" s="457"/>
    </row>
    <row r="32" spans="2:15" s="454" customFormat="1" ht="12" customHeight="1"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</row>
    <row r="33" spans="2:15" s="454" customFormat="1" ht="12" customHeight="1">
      <c r="B33" s="457"/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</row>
    <row r="34" spans="2:15" s="454" customFormat="1" ht="12" customHeight="1"/>
    <row r="35" spans="2:15" s="454" customFormat="1" ht="12" customHeight="1"/>
    <row r="36" spans="2:15" s="454" customFormat="1" ht="12" customHeight="1"/>
    <row r="37" spans="2:15" s="454" customFormat="1" ht="12" customHeight="1"/>
    <row r="38" spans="2:15" s="454" customFormat="1" ht="12" customHeight="1"/>
    <row r="39" spans="2:15" s="454" customFormat="1" ht="12" customHeight="1"/>
    <row r="40" spans="2:15" s="454" customFormat="1" ht="12" customHeight="1"/>
    <row r="41" spans="2:15" s="454" customFormat="1" ht="12" customHeight="1"/>
    <row r="42" spans="2:15" s="454" customFormat="1" ht="12" customHeight="1"/>
    <row r="43" spans="2:15" s="454" customFormat="1" ht="12" customHeight="1"/>
    <row r="44" spans="2:15" s="454" customFormat="1" ht="12" customHeight="1"/>
    <row r="45" spans="2:15" s="454" customFormat="1" ht="12" customHeight="1"/>
    <row r="46" spans="2:15" s="454" customFormat="1" ht="12" customHeight="1"/>
    <row r="47" spans="2:15" s="454" customFormat="1" ht="12" customHeight="1"/>
    <row r="48" spans="2:15" s="454" customFormat="1" ht="12" customHeight="1"/>
    <row r="49" spans="2:2" s="454" customFormat="1" ht="12" customHeight="1"/>
    <row r="50" spans="2:2" s="454" customFormat="1" ht="12" customHeight="1"/>
    <row r="51" spans="2:2" s="454" customFormat="1" ht="12" customHeight="1"/>
    <row r="52" spans="2:2" s="454" customFormat="1" ht="12" customHeight="1"/>
    <row r="53" spans="2:2" s="454" customFormat="1" ht="12" customHeight="1"/>
    <row r="54" spans="2:2" s="454" customFormat="1" ht="12" customHeight="1"/>
    <row r="55" spans="2:2" s="454" customFormat="1" ht="12" customHeight="1"/>
    <row r="56" spans="2:2" s="454" customFormat="1" ht="12" customHeight="1"/>
    <row r="57" spans="2:2" s="454" customFormat="1">
      <c r="B57" s="458"/>
    </row>
    <row r="58" spans="2:2" s="454" customFormat="1">
      <c r="B58" s="458"/>
    </row>
    <row r="59" spans="2:2" s="454" customFormat="1">
      <c r="B59" s="458"/>
    </row>
    <row r="60" spans="2:2" s="454" customFormat="1">
      <c r="B60" s="458"/>
    </row>
    <row r="61" spans="2:2" s="454" customFormat="1">
      <c r="B61" s="458"/>
    </row>
    <row r="62" spans="2:2" s="454" customFormat="1">
      <c r="B62" s="458"/>
    </row>
    <row r="63" spans="2:2" s="454" customFormat="1">
      <c r="B63" s="458"/>
    </row>
    <row r="64" spans="2:2" s="454" customFormat="1">
      <c r="B64" s="458"/>
    </row>
    <row r="65" spans="2:2" s="454" customFormat="1">
      <c r="B65" s="458"/>
    </row>
    <row r="66" spans="2:2" s="454" customFormat="1">
      <c r="B66" s="458"/>
    </row>
    <row r="67" spans="2:2" s="454" customFormat="1">
      <c r="B67" s="458"/>
    </row>
    <row r="68" spans="2:2" s="454" customFormat="1">
      <c r="B68" s="458"/>
    </row>
    <row r="69" spans="2:2" s="454" customFormat="1">
      <c r="B69" s="458"/>
    </row>
    <row r="70" spans="2:2" s="454" customFormat="1">
      <c r="B70" s="458"/>
    </row>
    <row r="71" spans="2:2" s="454" customFormat="1">
      <c r="B71" s="458"/>
    </row>
    <row r="72" spans="2:2" s="454" customFormat="1">
      <c r="B72" s="458"/>
    </row>
    <row r="73" spans="2:2" s="454" customFormat="1">
      <c r="B73" s="458"/>
    </row>
    <row r="74" spans="2:2" s="454" customFormat="1">
      <c r="B74" s="458"/>
    </row>
    <row r="75" spans="2:2" s="454" customFormat="1">
      <c r="B75" s="458"/>
    </row>
    <row r="76" spans="2:2" s="454" customFormat="1">
      <c r="B76" s="458"/>
    </row>
    <row r="77" spans="2:2" s="454" customFormat="1">
      <c r="B77" s="458"/>
    </row>
    <row r="78" spans="2:2" s="454" customFormat="1">
      <c r="B78" s="458"/>
    </row>
    <row r="79" spans="2:2" s="454" customFormat="1">
      <c r="B79" s="458"/>
    </row>
    <row r="80" spans="2:2" s="454" customFormat="1">
      <c r="B80" s="458"/>
    </row>
    <row r="81" spans="2:2" s="454" customFormat="1">
      <c r="B81" s="458"/>
    </row>
    <row r="82" spans="2:2" s="454" customFormat="1">
      <c r="B82" s="458"/>
    </row>
    <row r="83" spans="2:2" s="454" customFormat="1">
      <c r="B83" s="458"/>
    </row>
    <row r="84" spans="2:2" s="454" customFormat="1">
      <c r="B84" s="458"/>
    </row>
    <row r="85" spans="2:2" s="454" customFormat="1">
      <c r="B85" s="458"/>
    </row>
    <row r="86" spans="2:2" s="454" customFormat="1">
      <c r="B86" s="458"/>
    </row>
    <row r="87" spans="2:2" s="454" customFormat="1">
      <c r="B87" s="458"/>
    </row>
    <row r="88" spans="2:2" s="454" customFormat="1">
      <c r="B88" s="458"/>
    </row>
    <row r="89" spans="2:2" s="454" customFormat="1">
      <c r="B89" s="458"/>
    </row>
    <row r="90" spans="2:2" s="454" customFormat="1">
      <c r="B90" s="458"/>
    </row>
    <row r="91" spans="2:2" s="454" customFormat="1">
      <c r="B91" s="458"/>
    </row>
    <row r="92" spans="2:2" s="454" customFormat="1">
      <c r="B92" s="458"/>
    </row>
    <row r="93" spans="2:2" s="454" customFormat="1">
      <c r="B93" s="458"/>
    </row>
    <row r="94" spans="2:2" s="454" customFormat="1">
      <c r="B94" s="458"/>
    </row>
    <row r="95" spans="2:2" s="454" customFormat="1">
      <c r="B95" s="458"/>
    </row>
    <row r="96" spans="2:2" s="454" customFormat="1">
      <c r="B96" s="458"/>
    </row>
    <row r="97" spans="2:2" s="454" customFormat="1">
      <c r="B97" s="458"/>
    </row>
    <row r="98" spans="2:2" s="454" customFormat="1">
      <c r="B98" s="458"/>
    </row>
    <row r="99" spans="2:2" s="454" customFormat="1">
      <c r="B99" s="458"/>
    </row>
    <row r="100" spans="2:2" s="454" customFormat="1">
      <c r="B100" s="458"/>
    </row>
    <row r="101" spans="2:2" s="454" customFormat="1">
      <c r="B101" s="458"/>
    </row>
    <row r="102" spans="2:2" s="454" customFormat="1">
      <c r="B102" s="458"/>
    </row>
    <row r="103" spans="2:2" s="454" customFormat="1">
      <c r="B103" s="458"/>
    </row>
    <row r="104" spans="2:2" s="454" customFormat="1">
      <c r="B104" s="458"/>
    </row>
    <row r="105" spans="2:2" s="454" customFormat="1">
      <c r="B105" s="458"/>
    </row>
    <row r="106" spans="2:2" s="454" customFormat="1">
      <c r="B106" s="458"/>
    </row>
    <row r="107" spans="2:2" s="454" customFormat="1">
      <c r="B107" s="458"/>
    </row>
    <row r="108" spans="2:2" s="454" customFormat="1">
      <c r="B108" s="458"/>
    </row>
    <row r="109" spans="2:2" s="454" customFormat="1">
      <c r="B109" s="458"/>
    </row>
    <row r="110" spans="2:2" s="454" customFormat="1">
      <c r="B110" s="458"/>
    </row>
    <row r="111" spans="2:2" s="454" customFormat="1">
      <c r="B111" s="458"/>
    </row>
    <row r="112" spans="2:2" s="454" customFormat="1">
      <c r="B112" s="458"/>
    </row>
    <row r="113" spans="2:2" s="454" customFormat="1">
      <c r="B113" s="458"/>
    </row>
    <row r="114" spans="2:2" s="454" customFormat="1">
      <c r="B114" s="458"/>
    </row>
    <row r="115" spans="2:2" s="454" customFormat="1">
      <c r="B115" s="458"/>
    </row>
    <row r="116" spans="2:2" s="454" customFormat="1">
      <c r="B116" s="458"/>
    </row>
    <row r="117" spans="2:2" s="454" customFormat="1">
      <c r="B117" s="458"/>
    </row>
    <row r="118" spans="2:2" s="454" customFormat="1">
      <c r="B118" s="458"/>
    </row>
    <row r="119" spans="2:2" s="454" customFormat="1">
      <c r="B119" s="458"/>
    </row>
    <row r="120" spans="2:2" s="454" customFormat="1">
      <c r="B120" s="458"/>
    </row>
    <row r="121" spans="2:2" s="454" customFormat="1">
      <c r="B121" s="458"/>
    </row>
    <row r="122" spans="2:2" s="454" customFormat="1">
      <c r="B122" s="458"/>
    </row>
    <row r="123" spans="2:2" s="454" customFormat="1">
      <c r="B123" s="458"/>
    </row>
    <row r="124" spans="2:2" s="454" customFormat="1">
      <c r="B124" s="458"/>
    </row>
    <row r="125" spans="2:2" s="454" customFormat="1">
      <c r="B125" s="458"/>
    </row>
    <row r="126" spans="2:2" s="454" customFormat="1">
      <c r="B126" s="458"/>
    </row>
    <row r="127" spans="2:2" s="454" customFormat="1">
      <c r="B127" s="458"/>
    </row>
    <row r="128" spans="2:2" s="454" customFormat="1">
      <c r="B128" s="458"/>
    </row>
    <row r="129" spans="2:2" s="454" customFormat="1">
      <c r="B129" s="458"/>
    </row>
    <row r="130" spans="2:2" s="454" customFormat="1">
      <c r="B130" s="458"/>
    </row>
    <row r="131" spans="2:2" s="454" customFormat="1">
      <c r="B131" s="458"/>
    </row>
    <row r="132" spans="2:2" s="454" customFormat="1">
      <c r="B132" s="458"/>
    </row>
    <row r="133" spans="2:2" s="454" customFormat="1">
      <c r="B133" s="458"/>
    </row>
    <row r="134" spans="2:2" s="454" customFormat="1">
      <c r="B134" s="458"/>
    </row>
    <row r="135" spans="2:2" s="454" customFormat="1">
      <c r="B135" s="458"/>
    </row>
    <row r="136" spans="2:2" s="454" customFormat="1">
      <c r="B136" s="458"/>
    </row>
    <row r="137" spans="2:2" s="454" customFormat="1">
      <c r="B137" s="458"/>
    </row>
    <row r="138" spans="2:2" s="454" customFormat="1">
      <c r="B138" s="458"/>
    </row>
    <row r="139" spans="2:2" s="454" customFormat="1">
      <c r="B139" s="458"/>
    </row>
    <row r="140" spans="2:2" s="454" customFormat="1">
      <c r="B140" s="458"/>
    </row>
    <row r="141" spans="2:2" s="454" customFormat="1">
      <c r="B141" s="458"/>
    </row>
    <row r="142" spans="2:2" s="454" customFormat="1">
      <c r="B142" s="458"/>
    </row>
  </sheetData>
  <mergeCells count="2">
    <mergeCell ref="D2:H2"/>
    <mergeCell ref="D3:G3"/>
  </mergeCells>
  <phoneticPr fontId="18" type="noConversion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N27:N28 N25:N26 N23 N21:N22 N19:N20 N16 N14:N15 N10:N12 N9 N8 K31 G13 L13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4"/>
  <sheetViews>
    <sheetView showGridLines="0" zoomScale="60" zoomScaleNormal="60" zoomScaleSheetLayoutView="80" workbookViewId="0">
      <selection activeCell="E13" sqref="E13"/>
    </sheetView>
  </sheetViews>
  <sheetFormatPr baseColWidth="10" defaultRowHeight="15.75"/>
  <cols>
    <col min="1" max="1" width="18.7109375" style="75" customWidth="1"/>
    <col min="2" max="2" width="22.85546875" style="75" bestFit="1" customWidth="1"/>
    <col min="3" max="3" width="21.7109375" style="252" customWidth="1"/>
    <col min="4" max="4" width="21" style="75" customWidth="1"/>
    <col min="5" max="5" width="29.7109375" style="75" bestFit="1" customWidth="1"/>
    <col min="6" max="7" width="22.42578125" style="75" customWidth="1"/>
    <col min="8" max="31" width="11.42578125" style="470"/>
    <col min="32" max="16384" width="11.42578125" style="75"/>
  </cols>
  <sheetData>
    <row r="1" spans="1:7" ht="33">
      <c r="A1" s="73" t="s">
        <v>147</v>
      </c>
      <c r="B1" s="145" t="s">
        <v>153</v>
      </c>
      <c r="C1" s="145" t="s">
        <v>148</v>
      </c>
      <c r="D1" s="84" t="s">
        <v>292</v>
      </c>
      <c r="E1" s="145" t="s">
        <v>250</v>
      </c>
      <c r="F1" s="145" t="s">
        <v>161</v>
      </c>
      <c r="G1" s="74" t="s">
        <v>159</v>
      </c>
    </row>
    <row r="2" spans="1:7" ht="24.75" customHeight="1">
      <c r="A2" s="938" t="s">
        <v>103</v>
      </c>
      <c r="B2" s="759" t="s">
        <v>146</v>
      </c>
      <c r="C2" s="764" t="s">
        <v>24</v>
      </c>
      <c r="D2" s="701" t="s">
        <v>306</v>
      </c>
      <c r="E2" s="278"/>
      <c r="F2" s="766">
        <f>SUM(E2:E7)</f>
        <v>0</v>
      </c>
      <c r="G2" s="780">
        <f>SUM(F2:F2)</f>
        <v>0</v>
      </c>
    </row>
    <row r="3" spans="1:7" ht="24.75" customHeight="1">
      <c r="A3" s="939"/>
      <c r="B3" s="760"/>
      <c r="C3" s="757"/>
      <c r="D3" s="701" t="s">
        <v>298</v>
      </c>
      <c r="E3" s="703"/>
      <c r="F3" s="766"/>
      <c r="G3" s="781"/>
    </row>
    <row r="4" spans="1:7" ht="24.75" customHeight="1">
      <c r="A4" s="939"/>
      <c r="B4" s="760"/>
      <c r="C4" s="757"/>
      <c r="D4" s="701" t="s">
        <v>307</v>
      </c>
      <c r="E4" s="703"/>
      <c r="F4" s="766"/>
      <c r="G4" s="781"/>
    </row>
    <row r="5" spans="1:7" ht="24.75" customHeight="1">
      <c r="A5" s="939"/>
      <c r="B5" s="760"/>
      <c r="C5" s="757"/>
      <c r="D5" s="701" t="s">
        <v>300</v>
      </c>
      <c r="E5" s="703"/>
      <c r="F5" s="766"/>
      <c r="G5" s="781"/>
    </row>
    <row r="6" spans="1:7" ht="24.75" customHeight="1">
      <c r="A6" s="939"/>
      <c r="B6" s="760"/>
      <c r="C6" s="757"/>
      <c r="D6" s="701" t="s">
        <v>308</v>
      </c>
      <c r="E6" s="703"/>
      <c r="F6" s="766"/>
      <c r="G6" s="781"/>
    </row>
    <row r="7" spans="1:7" ht="24.75" customHeight="1">
      <c r="A7" s="939"/>
      <c r="B7" s="760"/>
      <c r="C7" s="757"/>
      <c r="D7" s="701" t="s">
        <v>309</v>
      </c>
      <c r="E7" s="703"/>
      <c r="F7" s="766"/>
      <c r="G7" s="782"/>
    </row>
    <row r="8" spans="1:7" ht="24.75" customHeight="1">
      <c r="A8" s="939"/>
      <c r="B8" s="756" t="s">
        <v>145</v>
      </c>
      <c r="C8" s="778" t="s">
        <v>290</v>
      </c>
      <c r="D8" s="700" t="s">
        <v>298</v>
      </c>
      <c r="E8" s="279"/>
      <c r="F8" s="823">
        <f>SUM(E8:E11)</f>
        <v>0</v>
      </c>
      <c r="G8" s="775">
        <f>SUM(F8:F11)</f>
        <v>0</v>
      </c>
    </row>
    <row r="9" spans="1:7" ht="24.75" customHeight="1">
      <c r="A9" s="939"/>
      <c r="B9" s="756"/>
      <c r="C9" s="778"/>
      <c r="D9" s="700" t="s">
        <v>299</v>
      </c>
      <c r="E9" s="189"/>
      <c r="F9" s="823"/>
      <c r="G9" s="776"/>
    </row>
    <row r="10" spans="1:7" ht="24.75" customHeight="1">
      <c r="A10" s="939"/>
      <c r="B10" s="756"/>
      <c r="C10" s="778"/>
      <c r="D10" s="700" t="s">
        <v>300</v>
      </c>
      <c r="E10" s="189"/>
      <c r="F10" s="823"/>
      <c r="G10" s="776"/>
    </row>
    <row r="11" spans="1:7" ht="24.75" customHeight="1">
      <c r="A11" s="939"/>
      <c r="B11" s="756"/>
      <c r="C11" s="778"/>
      <c r="D11" s="700" t="s">
        <v>301</v>
      </c>
      <c r="E11" s="189"/>
      <c r="F11" s="823"/>
      <c r="G11" s="776"/>
    </row>
    <row r="12" spans="1:7" ht="24.75" customHeight="1">
      <c r="A12" s="939"/>
      <c r="B12" s="760" t="s">
        <v>2</v>
      </c>
      <c r="C12" s="765" t="s">
        <v>35</v>
      </c>
      <c r="D12" s="701" t="s">
        <v>293</v>
      </c>
      <c r="E12" s="278"/>
      <c r="F12" s="766">
        <f>SUM(E12:E13)</f>
        <v>0</v>
      </c>
      <c r="G12" s="785">
        <f>SUM(F12:F13)</f>
        <v>0</v>
      </c>
    </row>
    <row r="13" spans="1:7" ht="24.75" customHeight="1">
      <c r="A13" s="939"/>
      <c r="B13" s="760"/>
      <c r="C13" s="765"/>
      <c r="D13" s="701" t="s">
        <v>294</v>
      </c>
      <c r="E13" s="703"/>
      <c r="F13" s="766"/>
      <c r="G13" s="785"/>
    </row>
    <row r="14" spans="1:7" ht="24.75" customHeight="1">
      <c r="A14" s="939"/>
      <c r="B14" s="756" t="s">
        <v>149</v>
      </c>
      <c r="C14" s="778" t="s">
        <v>1135</v>
      </c>
      <c r="D14" s="700" t="s">
        <v>293</v>
      </c>
      <c r="E14" s="279"/>
      <c r="F14" s="823">
        <f>SUM( E14:E15)</f>
        <v>0</v>
      </c>
      <c r="G14" s="776">
        <f>SUM(F14:F23)</f>
        <v>0</v>
      </c>
    </row>
    <row r="15" spans="1:7" ht="24.75" customHeight="1">
      <c r="A15" s="939"/>
      <c r="B15" s="756"/>
      <c r="C15" s="778"/>
      <c r="D15" s="700" t="s">
        <v>294</v>
      </c>
      <c r="E15" s="189"/>
      <c r="F15" s="823"/>
      <c r="G15" s="776"/>
    </row>
    <row r="16" spans="1:7" s="470" customFormat="1" ht="24.75" customHeight="1">
      <c r="A16" s="939"/>
      <c r="B16" s="756"/>
      <c r="C16" s="778" t="s">
        <v>867</v>
      </c>
      <c r="D16" s="700" t="s">
        <v>293</v>
      </c>
      <c r="E16" s="279"/>
      <c r="F16" s="823">
        <f>SUM(E16:E19)</f>
        <v>0</v>
      </c>
      <c r="G16" s="776"/>
    </row>
    <row r="17" spans="1:7" s="470" customFormat="1" ht="24.75" customHeight="1">
      <c r="A17" s="939"/>
      <c r="B17" s="756"/>
      <c r="C17" s="778"/>
      <c r="D17" s="700" t="s">
        <v>294</v>
      </c>
      <c r="E17" s="189"/>
      <c r="F17" s="823"/>
      <c r="G17" s="776"/>
    </row>
    <row r="18" spans="1:7" s="470" customFormat="1" ht="24.75" customHeight="1">
      <c r="A18" s="939"/>
      <c r="B18" s="756"/>
      <c r="C18" s="778"/>
      <c r="D18" s="700" t="s">
        <v>1133</v>
      </c>
      <c r="E18" s="189"/>
      <c r="F18" s="823"/>
      <c r="G18" s="776"/>
    </row>
    <row r="19" spans="1:7" s="470" customFormat="1" ht="24.75" customHeight="1">
      <c r="A19" s="939"/>
      <c r="B19" s="756"/>
      <c r="C19" s="778"/>
      <c r="D19" s="700" t="s">
        <v>1134</v>
      </c>
      <c r="E19" s="189"/>
      <c r="F19" s="823"/>
      <c r="G19" s="776"/>
    </row>
    <row r="20" spans="1:7" s="470" customFormat="1" ht="24.75" customHeight="1">
      <c r="A20" s="939"/>
      <c r="B20" s="756"/>
      <c r="C20" s="942" t="s">
        <v>234</v>
      </c>
      <c r="D20" s="700" t="s">
        <v>302</v>
      </c>
      <c r="E20" s="279"/>
      <c r="F20" s="823">
        <f>SUM(E20:E23)</f>
        <v>0</v>
      </c>
      <c r="G20" s="776"/>
    </row>
    <row r="21" spans="1:7" s="470" customFormat="1" ht="24.75" customHeight="1">
      <c r="A21" s="939"/>
      <c r="B21" s="756"/>
      <c r="C21" s="942"/>
      <c r="D21" s="700" t="s">
        <v>303</v>
      </c>
      <c r="E21" s="189"/>
      <c r="F21" s="823"/>
      <c r="G21" s="776"/>
    </row>
    <row r="22" spans="1:7" s="470" customFormat="1" ht="24.75" customHeight="1">
      <c r="A22" s="939"/>
      <c r="B22" s="756"/>
      <c r="C22" s="942"/>
      <c r="D22" s="700" t="s">
        <v>304</v>
      </c>
      <c r="E22" s="189"/>
      <c r="F22" s="823"/>
      <c r="G22" s="776"/>
    </row>
    <row r="23" spans="1:7" s="470" customFormat="1" ht="37.5" customHeight="1">
      <c r="A23" s="939"/>
      <c r="B23" s="940"/>
      <c r="C23" s="943"/>
      <c r="D23" s="202" t="s">
        <v>305</v>
      </c>
      <c r="E23" s="225"/>
      <c r="F23" s="937"/>
      <c r="G23" s="777"/>
    </row>
    <row r="24" spans="1:7" s="470" customFormat="1" ht="36.75" customHeight="1">
      <c r="A24" s="934"/>
      <c r="B24" s="868"/>
      <c r="C24" s="868"/>
      <c r="D24" s="140"/>
      <c r="E24" s="702">
        <f>SUM(E2:E23)</f>
        <v>0</v>
      </c>
      <c r="F24" s="79"/>
      <c r="G24" s="79">
        <f>SUM(G2:G23)</f>
        <v>0</v>
      </c>
    </row>
    <row r="25" spans="1:7" s="470" customFormat="1">
      <c r="C25" s="473"/>
    </row>
    <row r="26" spans="1:7" s="470" customFormat="1">
      <c r="C26" s="473"/>
    </row>
    <row r="27" spans="1:7" s="470" customFormat="1">
      <c r="C27" s="473"/>
    </row>
    <row r="28" spans="1:7" s="470" customFormat="1">
      <c r="C28" s="473"/>
    </row>
    <row r="29" spans="1:7" s="470" customFormat="1">
      <c r="C29" s="473"/>
    </row>
    <row r="30" spans="1:7" s="470" customFormat="1">
      <c r="C30" s="473"/>
    </row>
    <row r="31" spans="1:7" s="470" customFormat="1">
      <c r="C31" s="473"/>
    </row>
    <row r="32" spans="1:7" s="470" customFormat="1">
      <c r="C32" s="473"/>
    </row>
    <row r="33" spans="3:3" s="470" customFormat="1">
      <c r="C33" s="473"/>
    </row>
    <row r="34" spans="3:3" s="470" customFormat="1">
      <c r="C34" s="473"/>
    </row>
    <row r="35" spans="3:3" s="470" customFormat="1">
      <c r="C35" s="473"/>
    </row>
    <row r="36" spans="3:3" s="470" customFormat="1">
      <c r="C36" s="473"/>
    </row>
    <row r="37" spans="3:3" s="470" customFormat="1">
      <c r="C37" s="473"/>
    </row>
    <row r="38" spans="3:3" s="470" customFormat="1">
      <c r="C38" s="473"/>
    </row>
    <row r="39" spans="3:3" s="470" customFormat="1">
      <c r="C39" s="473"/>
    </row>
    <row r="40" spans="3:3" s="470" customFormat="1">
      <c r="C40" s="473"/>
    </row>
    <row r="41" spans="3:3" s="470" customFormat="1">
      <c r="C41" s="473"/>
    </row>
    <row r="42" spans="3:3" s="470" customFormat="1">
      <c r="C42" s="473"/>
    </row>
    <row r="43" spans="3:3" s="470" customFormat="1">
      <c r="C43" s="473"/>
    </row>
    <row r="44" spans="3:3" s="470" customFormat="1">
      <c r="C44" s="473"/>
    </row>
    <row r="45" spans="3:3" s="470" customFormat="1">
      <c r="C45" s="473"/>
    </row>
    <row r="46" spans="3:3" s="470" customFormat="1">
      <c r="C46" s="473"/>
    </row>
    <row r="47" spans="3:3" s="470" customFormat="1">
      <c r="C47" s="473"/>
    </row>
    <row r="48" spans="3:3" s="470" customFormat="1">
      <c r="C48" s="473"/>
    </row>
    <row r="49" spans="3:3" s="470" customFormat="1">
      <c r="C49" s="473"/>
    </row>
    <row r="50" spans="3:3" s="470" customFormat="1">
      <c r="C50" s="473"/>
    </row>
    <row r="51" spans="3:3" s="470" customFormat="1">
      <c r="C51" s="473"/>
    </row>
    <row r="52" spans="3:3" s="470" customFormat="1">
      <c r="C52" s="473"/>
    </row>
    <row r="53" spans="3:3" s="470" customFormat="1">
      <c r="C53" s="473"/>
    </row>
    <row r="54" spans="3:3" s="470" customFormat="1">
      <c r="C54" s="473"/>
    </row>
    <row r="55" spans="3:3" s="470" customFormat="1">
      <c r="C55" s="473"/>
    </row>
    <row r="56" spans="3:3" s="470" customFormat="1">
      <c r="C56" s="473"/>
    </row>
    <row r="57" spans="3:3" s="470" customFormat="1">
      <c r="C57" s="473"/>
    </row>
    <row r="58" spans="3:3" s="470" customFormat="1">
      <c r="C58" s="473"/>
    </row>
    <row r="59" spans="3:3" s="470" customFormat="1">
      <c r="C59" s="473"/>
    </row>
    <row r="60" spans="3:3" s="470" customFormat="1">
      <c r="C60" s="473"/>
    </row>
    <row r="61" spans="3:3" s="470" customFormat="1">
      <c r="C61" s="473"/>
    </row>
    <row r="62" spans="3:3" s="470" customFormat="1">
      <c r="C62" s="473"/>
    </row>
    <row r="63" spans="3:3" s="470" customFormat="1">
      <c r="C63" s="473"/>
    </row>
    <row r="64" spans="3:3" s="470" customFormat="1">
      <c r="C64" s="473"/>
    </row>
    <row r="65" spans="3:3" s="470" customFormat="1">
      <c r="C65" s="473"/>
    </row>
    <row r="66" spans="3:3" s="470" customFormat="1">
      <c r="C66" s="473"/>
    </row>
    <row r="67" spans="3:3" s="470" customFormat="1">
      <c r="C67" s="473"/>
    </row>
    <row r="68" spans="3:3" s="470" customFormat="1">
      <c r="C68" s="473"/>
    </row>
    <row r="69" spans="3:3" s="470" customFormat="1">
      <c r="C69" s="473"/>
    </row>
    <row r="70" spans="3:3" s="470" customFormat="1">
      <c r="C70" s="473"/>
    </row>
    <row r="71" spans="3:3" s="470" customFormat="1">
      <c r="C71" s="473"/>
    </row>
    <row r="72" spans="3:3" s="470" customFormat="1">
      <c r="C72" s="473"/>
    </row>
    <row r="73" spans="3:3" s="470" customFormat="1">
      <c r="C73" s="473"/>
    </row>
    <row r="74" spans="3:3" s="470" customFormat="1">
      <c r="C74" s="473"/>
    </row>
    <row r="75" spans="3:3" s="470" customFormat="1">
      <c r="C75" s="473"/>
    </row>
    <row r="76" spans="3:3" s="470" customFormat="1">
      <c r="C76" s="473"/>
    </row>
    <row r="77" spans="3:3" s="470" customFormat="1">
      <c r="C77" s="473"/>
    </row>
    <row r="78" spans="3:3" s="470" customFormat="1">
      <c r="C78" s="473"/>
    </row>
    <row r="79" spans="3:3" s="470" customFormat="1">
      <c r="C79" s="473"/>
    </row>
    <row r="80" spans="3:3" s="470" customFormat="1">
      <c r="C80" s="473"/>
    </row>
    <row r="81" spans="3:3" s="470" customFormat="1">
      <c r="C81" s="473"/>
    </row>
    <row r="82" spans="3:3" s="470" customFormat="1">
      <c r="C82" s="473"/>
    </row>
    <row r="83" spans="3:3" s="470" customFormat="1">
      <c r="C83" s="473"/>
    </row>
    <row r="84" spans="3:3" s="470" customFormat="1">
      <c r="C84" s="473"/>
    </row>
    <row r="85" spans="3:3" s="470" customFormat="1">
      <c r="C85" s="473"/>
    </row>
    <row r="86" spans="3:3" s="470" customFormat="1">
      <c r="C86" s="473"/>
    </row>
    <row r="87" spans="3:3" s="470" customFormat="1">
      <c r="C87" s="473"/>
    </row>
    <row r="88" spans="3:3" s="470" customFormat="1">
      <c r="C88" s="473"/>
    </row>
    <row r="89" spans="3:3" s="470" customFormat="1">
      <c r="C89" s="473"/>
    </row>
    <row r="90" spans="3:3" s="470" customFormat="1">
      <c r="C90" s="473"/>
    </row>
    <row r="91" spans="3:3" s="470" customFormat="1">
      <c r="C91" s="473"/>
    </row>
    <row r="92" spans="3:3" s="470" customFormat="1">
      <c r="C92" s="473"/>
    </row>
    <row r="93" spans="3:3" s="470" customFormat="1">
      <c r="C93" s="473"/>
    </row>
    <row r="94" spans="3:3" s="470" customFormat="1">
      <c r="C94" s="473"/>
    </row>
    <row r="95" spans="3:3" s="470" customFormat="1">
      <c r="C95" s="473"/>
    </row>
    <row r="96" spans="3:3" s="470" customFormat="1">
      <c r="C96" s="473"/>
    </row>
    <row r="97" spans="3:3" s="470" customFormat="1">
      <c r="C97" s="473"/>
    </row>
    <row r="98" spans="3:3" s="470" customFormat="1">
      <c r="C98" s="473"/>
    </row>
    <row r="99" spans="3:3" s="470" customFormat="1">
      <c r="C99" s="473"/>
    </row>
    <row r="100" spans="3:3" s="470" customFormat="1">
      <c r="C100" s="473"/>
    </row>
    <row r="101" spans="3:3" s="470" customFormat="1">
      <c r="C101" s="473"/>
    </row>
    <row r="102" spans="3:3" s="470" customFormat="1">
      <c r="C102" s="473"/>
    </row>
    <row r="103" spans="3:3" s="470" customFormat="1">
      <c r="C103" s="473"/>
    </row>
    <row r="104" spans="3:3" s="470" customFormat="1">
      <c r="C104" s="473"/>
    </row>
    <row r="105" spans="3:3" s="470" customFormat="1">
      <c r="C105" s="473"/>
    </row>
    <row r="106" spans="3:3" s="470" customFormat="1">
      <c r="C106" s="473"/>
    </row>
    <row r="107" spans="3:3" s="470" customFormat="1">
      <c r="C107" s="473"/>
    </row>
    <row r="108" spans="3:3" s="470" customFormat="1">
      <c r="C108" s="473"/>
    </row>
    <row r="109" spans="3:3" s="470" customFormat="1">
      <c r="C109" s="473"/>
    </row>
    <row r="110" spans="3:3" s="470" customFormat="1">
      <c r="C110" s="473"/>
    </row>
    <row r="111" spans="3:3" s="470" customFormat="1">
      <c r="C111" s="473"/>
    </row>
    <row r="112" spans="3:3" s="470" customFormat="1">
      <c r="C112" s="473"/>
    </row>
    <row r="113" spans="3:3" s="470" customFormat="1">
      <c r="C113" s="473"/>
    </row>
    <row r="114" spans="3:3" s="470" customFormat="1">
      <c r="C114" s="473"/>
    </row>
    <row r="115" spans="3:3" s="470" customFormat="1">
      <c r="C115" s="473"/>
    </row>
    <row r="116" spans="3:3" s="470" customFormat="1">
      <c r="C116" s="473"/>
    </row>
    <row r="117" spans="3:3" s="470" customFormat="1">
      <c r="C117" s="473"/>
    </row>
    <row r="118" spans="3:3" s="470" customFormat="1">
      <c r="C118" s="473"/>
    </row>
    <row r="119" spans="3:3" s="470" customFormat="1">
      <c r="C119" s="473"/>
    </row>
    <row r="120" spans="3:3" s="470" customFormat="1">
      <c r="C120" s="473"/>
    </row>
    <row r="121" spans="3:3" s="470" customFormat="1">
      <c r="C121" s="473"/>
    </row>
    <row r="122" spans="3:3" s="470" customFormat="1">
      <c r="C122" s="473"/>
    </row>
    <row r="123" spans="3:3" s="470" customFormat="1">
      <c r="C123" s="473"/>
    </row>
    <row r="124" spans="3:3" s="470" customFormat="1">
      <c r="C124" s="473"/>
    </row>
    <row r="125" spans="3:3" s="470" customFormat="1">
      <c r="C125" s="473"/>
    </row>
    <row r="126" spans="3:3" s="470" customFormat="1">
      <c r="C126" s="473"/>
    </row>
    <row r="127" spans="3:3" s="470" customFormat="1">
      <c r="C127" s="473"/>
    </row>
    <row r="128" spans="3:3" s="470" customFormat="1">
      <c r="C128" s="473"/>
    </row>
    <row r="129" spans="3:3" s="470" customFormat="1">
      <c r="C129" s="473"/>
    </row>
    <row r="130" spans="3:3" s="470" customFormat="1">
      <c r="C130" s="473"/>
    </row>
    <row r="131" spans="3:3" s="470" customFormat="1">
      <c r="C131" s="473"/>
    </row>
    <row r="132" spans="3:3" s="470" customFormat="1">
      <c r="C132" s="473"/>
    </row>
    <row r="133" spans="3:3" s="470" customFormat="1">
      <c r="C133" s="473"/>
    </row>
    <row r="134" spans="3:3" s="470" customFormat="1">
      <c r="C134" s="473"/>
    </row>
  </sheetData>
  <mergeCells count="22">
    <mergeCell ref="A24:C24"/>
    <mergeCell ref="C16:C19"/>
    <mergeCell ref="F16:F19"/>
    <mergeCell ref="C12:C13"/>
    <mergeCell ref="F12:F13"/>
    <mergeCell ref="A2:A23"/>
    <mergeCell ref="B2:B7"/>
    <mergeCell ref="C2:C7"/>
    <mergeCell ref="F2:F7"/>
    <mergeCell ref="G12:G13"/>
    <mergeCell ref="B14:B23"/>
    <mergeCell ref="C14:C15"/>
    <mergeCell ref="F14:F15"/>
    <mergeCell ref="G14:G23"/>
    <mergeCell ref="C20:C23"/>
    <mergeCell ref="F20:F23"/>
    <mergeCell ref="B12:B13"/>
    <mergeCell ref="G2:G7"/>
    <mergeCell ref="B8:B11"/>
    <mergeCell ref="C8:C11"/>
    <mergeCell ref="F8:F11"/>
    <mergeCell ref="G8:G11"/>
  </mergeCells>
  <pageMargins left="0.7" right="0.7" top="0.75" bottom="0.75" header="0.3" footer="0.3"/>
  <pageSetup scale="5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4"/>
  <sheetViews>
    <sheetView showGridLines="0" topLeftCell="C52" zoomScale="60" zoomScaleNormal="60" zoomScaleSheetLayoutView="70" workbookViewId="0">
      <selection activeCell="E72" sqref="E72"/>
    </sheetView>
  </sheetViews>
  <sheetFormatPr baseColWidth="10" defaultColWidth="40.5703125" defaultRowHeight="15.75"/>
  <cols>
    <col min="1" max="1" width="16.7109375" style="75" customWidth="1"/>
    <col min="2" max="2" width="26.5703125" style="75" customWidth="1"/>
    <col min="3" max="3" width="40.5703125" style="234"/>
    <col min="4" max="4" width="40.5703125" style="75"/>
    <col min="5" max="5" width="28.42578125" style="75" customWidth="1"/>
    <col min="6" max="6" width="27.42578125" style="75" customWidth="1"/>
    <col min="7" max="7" width="40.5703125" style="75"/>
    <col min="8" max="34" width="40.5703125" style="470"/>
    <col min="35" max="16384" width="40.5703125" style="75"/>
  </cols>
  <sheetData>
    <row r="1" spans="1:7" ht="46.5" customHeight="1">
      <c r="A1" s="73" t="s">
        <v>147</v>
      </c>
      <c r="B1" s="145" t="s">
        <v>153</v>
      </c>
      <c r="C1" s="145" t="s">
        <v>148</v>
      </c>
      <c r="D1" s="145" t="s">
        <v>292</v>
      </c>
      <c r="E1" s="145" t="s">
        <v>250</v>
      </c>
      <c r="F1" s="145" t="s">
        <v>161</v>
      </c>
      <c r="G1" s="74" t="s">
        <v>159</v>
      </c>
    </row>
    <row r="2" spans="1:7" ht="23.25" customHeight="1">
      <c r="A2" s="762" t="s">
        <v>104</v>
      </c>
      <c r="B2" s="962" t="s">
        <v>146</v>
      </c>
      <c r="C2" s="968" t="s">
        <v>637</v>
      </c>
      <c r="D2" s="139" t="s">
        <v>638</v>
      </c>
      <c r="E2" s="239"/>
      <c r="F2" s="970">
        <f>SUM(E2:E16)</f>
        <v>10</v>
      </c>
      <c r="G2" s="969">
        <f>SUM(F2:F16)</f>
        <v>10</v>
      </c>
    </row>
    <row r="3" spans="1:7" ht="23.25" customHeight="1">
      <c r="A3" s="763"/>
      <c r="B3" s="963"/>
      <c r="C3" s="757"/>
      <c r="D3" s="82" t="s">
        <v>639</v>
      </c>
      <c r="E3" s="240"/>
      <c r="F3" s="951"/>
      <c r="G3" s="945"/>
    </row>
    <row r="4" spans="1:7" ht="23.25" customHeight="1">
      <c r="A4" s="763"/>
      <c r="B4" s="963"/>
      <c r="C4" s="757"/>
      <c r="D4" s="82" t="s">
        <v>640</v>
      </c>
      <c r="E4" s="240"/>
      <c r="F4" s="951"/>
      <c r="G4" s="945"/>
    </row>
    <row r="5" spans="1:7" ht="23.25" customHeight="1">
      <c r="A5" s="763"/>
      <c r="B5" s="963"/>
      <c r="C5" s="757"/>
      <c r="D5" s="82" t="s">
        <v>641</v>
      </c>
      <c r="E5" s="240"/>
      <c r="F5" s="951"/>
      <c r="G5" s="945"/>
    </row>
    <row r="6" spans="1:7" ht="23.25" customHeight="1">
      <c r="A6" s="763"/>
      <c r="B6" s="963"/>
      <c r="C6" s="757"/>
      <c r="D6" s="82" t="s">
        <v>815</v>
      </c>
      <c r="E6" s="240"/>
      <c r="F6" s="951"/>
      <c r="G6" s="945"/>
    </row>
    <row r="7" spans="1:7" ht="23.25" customHeight="1">
      <c r="A7" s="763"/>
      <c r="B7" s="963"/>
      <c r="C7" s="757"/>
      <c r="D7" s="82" t="s">
        <v>816</v>
      </c>
      <c r="E7" s="240"/>
      <c r="F7" s="951"/>
      <c r="G7" s="945"/>
    </row>
    <row r="8" spans="1:7" ht="23.25" customHeight="1">
      <c r="A8" s="763"/>
      <c r="B8" s="963"/>
      <c r="C8" s="757"/>
      <c r="D8" s="82" t="s">
        <v>817</v>
      </c>
      <c r="E8" s="240"/>
      <c r="F8" s="951"/>
      <c r="G8" s="945"/>
    </row>
    <row r="9" spans="1:7" ht="23.25" customHeight="1">
      <c r="A9" s="763"/>
      <c r="B9" s="963"/>
      <c r="C9" s="757"/>
      <c r="D9" s="254" t="s">
        <v>658</v>
      </c>
      <c r="E9" s="240"/>
      <c r="F9" s="951"/>
      <c r="G9" s="945"/>
    </row>
    <row r="10" spans="1:7" ht="23.25" customHeight="1">
      <c r="A10" s="763"/>
      <c r="B10" s="963"/>
      <c r="C10" s="757"/>
      <c r="D10" s="254" t="s">
        <v>659</v>
      </c>
      <c r="E10" s="240"/>
      <c r="F10" s="951"/>
      <c r="G10" s="945"/>
    </row>
    <row r="11" spans="1:7" ht="23.25" customHeight="1">
      <c r="A11" s="763"/>
      <c r="B11" s="963"/>
      <c r="C11" s="757"/>
      <c r="D11" s="254" t="s">
        <v>660</v>
      </c>
      <c r="E11" s="240">
        <v>1</v>
      </c>
      <c r="F11" s="951"/>
      <c r="G11" s="945"/>
    </row>
    <row r="12" spans="1:7" ht="23.25" customHeight="1">
      <c r="A12" s="763"/>
      <c r="B12" s="725"/>
      <c r="C12" s="757"/>
      <c r="D12" s="254" t="s">
        <v>1163</v>
      </c>
      <c r="E12" s="240">
        <v>2</v>
      </c>
      <c r="F12" s="951"/>
      <c r="G12" s="945"/>
    </row>
    <row r="13" spans="1:7" ht="23.25" customHeight="1">
      <c r="A13" s="763"/>
      <c r="B13" s="725"/>
      <c r="C13" s="757"/>
      <c r="D13" s="254" t="s">
        <v>1164</v>
      </c>
      <c r="E13" s="240">
        <v>2</v>
      </c>
      <c r="F13" s="951"/>
      <c r="G13" s="945"/>
    </row>
    <row r="14" spans="1:7" ht="23.25" customHeight="1">
      <c r="A14" s="763"/>
      <c r="B14" s="725"/>
      <c r="C14" s="757"/>
      <c r="D14" s="254" t="s">
        <v>1165</v>
      </c>
      <c r="E14" s="240">
        <v>2</v>
      </c>
      <c r="F14" s="951"/>
      <c r="G14" s="945"/>
    </row>
    <row r="15" spans="1:7" ht="23.25" customHeight="1">
      <c r="A15" s="763"/>
      <c r="B15" s="725"/>
      <c r="C15" s="757"/>
      <c r="D15" s="254" t="s">
        <v>1166</v>
      </c>
      <c r="E15" s="240">
        <v>3</v>
      </c>
      <c r="F15" s="951"/>
      <c r="G15" s="945"/>
    </row>
    <row r="16" spans="1:7" ht="23.25" customHeight="1">
      <c r="A16" s="763"/>
      <c r="B16" s="512"/>
      <c r="C16" s="757"/>
      <c r="D16" s="254" t="s">
        <v>936</v>
      </c>
      <c r="E16" s="240"/>
      <c r="F16" s="951"/>
      <c r="G16" s="945"/>
    </row>
    <row r="17" spans="1:7" ht="23.25" customHeight="1">
      <c r="A17" s="763"/>
      <c r="B17" s="959" t="s">
        <v>145</v>
      </c>
      <c r="C17" s="778" t="s">
        <v>11</v>
      </c>
      <c r="D17" s="182" t="s">
        <v>654</v>
      </c>
      <c r="E17" s="314">
        <v>4</v>
      </c>
      <c r="F17" s="950">
        <f>SUM(E17:E20)</f>
        <v>5</v>
      </c>
      <c r="G17" s="952">
        <f>SUM(F17:F28)</f>
        <v>5</v>
      </c>
    </row>
    <row r="18" spans="1:7" ht="23.25" customHeight="1">
      <c r="A18" s="763"/>
      <c r="B18" s="959"/>
      <c r="C18" s="778"/>
      <c r="D18" s="182" t="s">
        <v>655</v>
      </c>
      <c r="E18" s="314">
        <v>1</v>
      </c>
      <c r="F18" s="950"/>
      <c r="G18" s="953"/>
    </row>
    <row r="19" spans="1:7" ht="23.25" customHeight="1">
      <c r="A19" s="763"/>
      <c r="B19" s="959"/>
      <c r="C19" s="778"/>
      <c r="D19" s="182" t="s">
        <v>979</v>
      </c>
      <c r="E19" s="314"/>
      <c r="F19" s="950"/>
      <c r="G19" s="953"/>
    </row>
    <row r="20" spans="1:7" ht="23.25" customHeight="1">
      <c r="A20" s="763"/>
      <c r="B20" s="959"/>
      <c r="C20" s="778"/>
      <c r="D20" s="182" t="s">
        <v>980</v>
      </c>
      <c r="E20" s="314"/>
      <c r="F20" s="950"/>
      <c r="G20" s="953"/>
    </row>
    <row r="21" spans="1:7" ht="23.25" customHeight="1">
      <c r="A21" s="763"/>
      <c r="B21" s="959"/>
      <c r="C21" s="778" t="s">
        <v>12</v>
      </c>
      <c r="D21" s="182" t="s">
        <v>666</v>
      </c>
      <c r="E21" s="314"/>
      <c r="F21" s="950">
        <f>SUM(E21:E27)</f>
        <v>0</v>
      </c>
      <c r="G21" s="953"/>
    </row>
    <row r="22" spans="1:7" ht="23.25" customHeight="1">
      <c r="A22" s="763"/>
      <c r="B22" s="959"/>
      <c r="C22" s="778"/>
      <c r="D22" s="182" t="s">
        <v>667</v>
      </c>
      <c r="E22" s="314"/>
      <c r="F22" s="950"/>
      <c r="G22" s="953"/>
    </row>
    <row r="23" spans="1:7" ht="23.25" customHeight="1">
      <c r="A23" s="763"/>
      <c r="B23" s="959"/>
      <c r="C23" s="778"/>
      <c r="D23" s="182" t="s">
        <v>668</v>
      </c>
      <c r="E23" s="314"/>
      <c r="F23" s="950"/>
      <c r="G23" s="953"/>
    </row>
    <row r="24" spans="1:7" ht="23.25" customHeight="1">
      <c r="A24" s="763"/>
      <c r="B24" s="959"/>
      <c r="C24" s="778"/>
      <c r="D24" s="182" t="s">
        <v>669</v>
      </c>
      <c r="E24" s="314"/>
      <c r="F24" s="950"/>
      <c r="G24" s="953"/>
    </row>
    <row r="25" spans="1:7" ht="23.25" customHeight="1">
      <c r="A25" s="763"/>
      <c r="B25" s="959"/>
      <c r="C25" s="778"/>
      <c r="D25" s="182" t="s">
        <v>670</v>
      </c>
      <c r="E25" s="314"/>
      <c r="F25" s="950"/>
      <c r="G25" s="953"/>
    </row>
    <row r="26" spans="1:7" ht="23.25" customHeight="1">
      <c r="A26" s="763"/>
      <c r="B26" s="959"/>
      <c r="C26" s="778"/>
      <c r="D26" s="182" t="s">
        <v>671</v>
      </c>
      <c r="E26" s="314"/>
      <c r="F26" s="950"/>
      <c r="G26" s="953"/>
    </row>
    <row r="27" spans="1:7" ht="23.25" customHeight="1">
      <c r="A27" s="763"/>
      <c r="B27" s="959"/>
      <c r="C27" s="778"/>
      <c r="D27" s="182" t="s">
        <v>672</v>
      </c>
      <c r="E27" s="314"/>
      <c r="F27" s="950"/>
      <c r="G27" s="953"/>
    </row>
    <row r="28" spans="1:7" ht="23.25" customHeight="1">
      <c r="A28" s="763"/>
      <c r="B28" s="959"/>
      <c r="C28" s="189" t="s">
        <v>13</v>
      </c>
      <c r="D28" s="183"/>
      <c r="E28" s="314"/>
      <c r="F28" s="172">
        <f>SUM(E28:E28)</f>
        <v>0</v>
      </c>
      <c r="G28" s="954"/>
    </row>
    <row r="29" spans="1:7" ht="23.25" customHeight="1">
      <c r="A29" s="763"/>
      <c r="B29" s="853" t="s">
        <v>154</v>
      </c>
      <c r="C29" s="757" t="s">
        <v>32</v>
      </c>
      <c r="D29" s="254" t="s">
        <v>661</v>
      </c>
      <c r="E29" s="240">
        <v>1</v>
      </c>
      <c r="F29" s="951">
        <f>SUM(E29:E34)</f>
        <v>1</v>
      </c>
      <c r="G29" s="944">
        <f>SUM(F29:F37)</f>
        <v>6</v>
      </c>
    </row>
    <row r="30" spans="1:7" ht="23.25" customHeight="1">
      <c r="A30" s="763"/>
      <c r="B30" s="853"/>
      <c r="C30" s="757"/>
      <c r="D30" s="254" t="s">
        <v>662</v>
      </c>
      <c r="E30" s="240"/>
      <c r="F30" s="951"/>
      <c r="G30" s="945"/>
    </row>
    <row r="31" spans="1:7" ht="23.25" customHeight="1">
      <c r="A31" s="763"/>
      <c r="B31" s="853"/>
      <c r="C31" s="757"/>
      <c r="D31" s="254" t="s">
        <v>663</v>
      </c>
      <c r="E31" s="240"/>
      <c r="F31" s="951"/>
      <c r="G31" s="945"/>
    </row>
    <row r="32" spans="1:7" ht="23.25" customHeight="1">
      <c r="A32" s="763"/>
      <c r="B32" s="853"/>
      <c r="C32" s="757"/>
      <c r="D32" s="254" t="s">
        <v>664</v>
      </c>
      <c r="E32" s="240"/>
      <c r="F32" s="951"/>
      <c r="G32" s="945"/>
    </row>
    <row r="33" spans="1:7" ht="23.25" customHeight="1">
      <c r="A33" s="763"/>
      <c r="B33" s="853"/>
      <c r="C33" s="757"/>
      <c r="D33" s="254" t="s">
        <v>1144</v>
      </c>
      <c r="E33" s="240"/>
      <c r="F33" s="951"/>
      <c r="G33" s="945"/>
    </row>
    <row r="34" spans="1:7" ht="23.25" customHeight="1">
      <c r="A34" s="763"/>
      <c r="B34" s="853"/>
      <c r="C34" s="757"/>
      <c r="D34" s="254" t="s">
        <v>665</v>
      </c>
      <c r="E34" s="240"/>
      <c r="F34" s="951"/>
      <c r="G34" s="945"/>
    </row>
    <row r="35" spans="1:7" ht="23.25" customHeight="1">
      <c r="A35" s="763"/>
      <c r="B35" s="853"/>
      <c r="C35" s="757" t="s">
        <v>107</v>
      </c>
      <c r="D35" s="254" t="s">
        <v>682</v>
      </c>
      <c r="E35" s="240">
        <v>1</v>
      </c>
      <c r="F35" s="951">
        <f>SUM(E35:E37)</f>
        <v>5</v>
      </c>
      <c r="G35" s="945"/>
    </row>
    <row r="36" spans="1:7" ht="23.25" customHeight="1">
      <c r="A36" s="763"/>
      <c r="B36" s="853"/>
      <c r="C36" s="757"/>
      <c r="D36" s="254" t="s">
        <v>1167</v>
      </c>
      <c r="E36" s="240">
        <v>3</v>
      </c>
      <c r="F36" s="951"/>
      <c r="G36" s="945"/>
    </row>
    <row r="37" spans="1:7" ht="23.25" customHeight="1">
      <c r="A37" s="763"/>
      <c r="B37" s="853"/>
      <c r="C37" s="757"/>
      <c r="D37" s="254" t="s">
        <v>683</v>
      </c>
      <c r="E37" s="240">
        <v>1</v>
      </c>
      <c r="F37" s="951"/>
      <c r="G37" s="946"/>
    </row>
    <row r="38" spans="1:7" ht="23.25" customHeight="1">
      <c r="A38" s="763"/>
      <c r="B38" s="967" t="s">
        <v>156</v>
      </c>
      <c r="C38" s="189" t="s">
        <v>155</v>
      </c>
      <c r="D38" s="80"/>
      <c r="E38" s="314"/>
      <c r="F38" s="172">
        <f>SUM(E38:E38)</f>
        <v>0</v>
      </c>
      <c r="G38" s="947">
        <f>SUM(F38:F59)</f>
        <v>5</v>
      </c>
    </row>
    <row r="39" spans="1:7" ht="23.25" customHeight="1">
      <c r="A39" s="763"/>
      <c r="B39" s="967"/>
      <c r="C39" s="189" t="s">
        <v>54</v>
      </c>
      <c r="D39" s="80"/>
      <c r="E39" s="314"/>
      <c r="F39" s="172">
        <f>SUM(E39:E39)</f>
        <v>0</v>
      </c>
      <c r="G39" s="948"/>
    </row>
    <row r="40" spans="1:7" ht="23.25" customHeight="1">
      <c r="A40" s="763"/>
      <c r="B40" s="967"/>
      <c r="C40" s="189" t="s">
        <v>55</v>
      </c>
      <c r="D40" s="80"/>
      <c r="E40" s="314"/>
      <c r="F40" s="172">
        <f>SUM(E40:E40)</f>
        <v>0</v>
      </c>
      <c r="G40" s="948"/>
    </row>
    <row r="41" spans="1:7" ht="23.25" customHeight="1">
      <c r="A41" s="763"/>
      <c r="B41" s="967"/>
      <c r="C41" s="778" t="s">
        <v>56</v>
      </c>
      <c r="D41" s="182" t="s">
        <v>648</v>
      </c>
      <c r="E41" s="314"/>
      <c r="F41" s="950">
        <f>SUM(E41:E44)</f>
        <v>0</v>
      </c>
      <c r="G41" s="948"/>
    </row>
    <row r="42" spans="1:7" ht="23.25" customHeight="1">
      <c r="A42" s="763"/>
      <c r="B42" s="967"/>
      <c r="C42" s="778"/>
      <c r="D42" s="182" t="s">
        <v>649</v>
      </c>
      <c r="E42" s="314"/>
      <c r="F42" s="950"/>
      <c r="G42" s="948"/>
    </row>
    <row r="43" spans="1:7" ht="23.25" customHeight="1">
      <c r="A43" s="763"/>
      <c r="B43" s="967"/>
      <c r="C43" s="778"/>
      <c r="D43" s="182" t="s">
        <v>650</v>
      </c>
      <c r="E43" s="314"/>
      <c r="F43" s="950"/>
      <c r="G43" s="948"/>
    </row>
    <row r="44" spans="1:7" ht="23.25" customHeight="1">
      <c r="A44" s="763"/>
      <c r="B44" s="967"/>
      <c r="C44" s="778"/>
      <c r="D44" s="182" t="s">
        <v>651</v>
      </c>
      <c r="E44" s="314"/>
      <c r="F44" s="950"/>
      <c r="G44" s="948"/>
    </row>
    <row r="45" spans="1:7" ht="23.25" customHeight="1">
      <c r="A45" s="763"/>
      <c r="B45" s="967"/>
      <c r="C45" s="189" t="s">
        <v>63</v>
      </c>
      <c r="D45" s="80"/>
      <c r="E45" s="314"/>
      <c r="F45" s="172">
        <f>SUM(E45:E45)</f>
        <v>0</v>
      </c>
      <c r="G45" s="948"/>
    </row>
    <row r="46" spans="1:7" ht="23.25" customHeight="1">
      <c r="A46" s="763"/>
      <c r="B46" s="967"/>
      <c r="C46" s="778" t="s">
        <v>64</v>
      </c>
      <c r="D46" s="182"/>
      <c r="E46" s="314"/>
      <c r="F46" s="950">
        <f>SUM(E46:E53)</f>
        <v>4</v>
      </c>
      <c r="G46" s="948"/>
    </row>
    <row r="47" spans="1:7" ht="23.25" customHeight="1">
      <c r="A47" s="763"/>
      <c r="B47" s="967"/>
      <c r="C47" s="778"/>
      <c r="D47" s="182" t="s">
        <v>673</v>
      </c>
      <c r="E47" s="314">
        <v>2</v>
      </c>
      <c r="F47" s="950"/>
      <c r="G47" s="948"/>
    </row>
    <row r="48" spans="1:7" ht="23.25" customHeight="1">
      <c r="A48" s="763"/>
      <c r="B48" s="967"/>
      <c r="C48" s="778"/>
      <c r="D48" s="182" t="s">
        <v>674</v>
      </c>
      <c r="E48" s="314"/>
      <c r="F48" s="950"/>
      <c r="G48" s="948"/>
    </row>
    <row r="49" spans="1:7" ht="23.25" customHeight="1">
      <c r="A49" s="763"/>
      <c r="B49" s="967"/>
      <c r="C49" s="778"/>
      <c r="D49" s="182" t="s">
        <v>850</v>
      </c>
      <c r="E49" s="314"/>
      <c r="F49" s="950"/>
      <c r="G49" s="948"/>
    </row>
    <row r="50" spans="1:7" ht="23.25" customHeight="1">
      <c r="A50" s="763"/>
      <c r="B50" s="967"/>
      <c r="C50" s="778"/>
      <c r="D50" s="182" t="s">
        <v>876</v>
      </c>
      <c r="E50" s="314"/>
      <c r="F50" s="950"/>
      <c r="G50" s="948"/>
    </row>
    <row r="51" spans="1:7" ht="23.25" customHeight="1">
      <c r="A51" s="763"/>
      <c r="B51" s="967"/>
      <c r="C51" s="778"/>
      <c r="D51" s="182" t="s">
        <v>675</v>
      </c>
      <c r="E51" s="314"/>
      <c r="F51" s="950"/>
      <c r="G51" s="948"/>
    </row>
    <row r="52" spans="1:7" ht="23.25" customHeight="1">
      <c r="A52" s="763"/>
      <c r="B52" s="967"/>
      <c r="C52" s="778"/>
      <c r="D52" s="182" t="s">
        <v>676</v>
      </c>
      <c r="E52" s="314"/>
      <c r="F52" s="950"/>
      <c r="G52" s="948"/>
    </row>
    <row r="53" spans="1:7" ht="23.25" customHeight="1">
      <c r="A53" s="763"/>
      <c r="B53" s="967"/>
      <c r="C53" s="778"/>
      <c r="D53" s="182" t="s">
        <v>850</v>
      </c>
      <c r="E53" s="314">
        <v>2</v>
      </c>
      <c r="F53" s="384"/>
      <c r="G53" s="948"/>
    </row>
    <row r="54" spans="1:7" ht="23.25" customHeight="1">
      <c r="A54" s="763"/>
      <c r="B54" s="967"/>
      <c r="C54" s="189"/>
      <c r="D54" s="183" t="s">
        <v>876</v>
      </c>
      <c r="E54" s="314"/>
      <c r="F54" s="172">
        <f>SUM(E54:E54)</f>
        <v>0</v>
      </c>
      <c r="G54" s="948"/>
    </row>
    <row r="55" spans="1:7" ht="23.25" customHeight="1">
      <c r="A55" s="763"/>
      <c r="B55" s="967"/>
      <c r="C55" s="778" t="s">
        <v>70</v>
      </c>
      <c r="D55" s="182" t="s">
        <v>677</v>
      </c>
      <c r="E55" s="314"/>
      <c r="F55" s="950">
        <f>SUM(E55:E59)</f>
        <v>1</v>
      </c>
      <c r="G55" s="948"/>
    </row>
    <row r="56" spans="1:7" ht="23.25" customHeight="1">
      <c r="A56" s="763"/>
      <c r="B56" s="967"/>
      <c r="C56" s="778"/>
      <c r="D56" s="182" t="s">
        <v>678</v>
      </c>
      <c r="E56" s="314"/>
      <c r="F56" s="950"/>
      <c r="G56" s="948"/>
    </row>
    <row r="57" spans="1:7" ht="23.25" customHeight="1">
      <c r="A57" s="763"/>
      <c r="B57" s="967"/>
      <c r="C57" s="778"/>
      <c r="D57" s="182" t="s">
        <v>679</v>
      </c>
      <c r="E57" s="314">
        <v>1</v>
      </c>
      <c r="F57" s="950"/>
      <c r="G57" s="948"/>
    </row>
    <row r="58" spans="1:7" ht="23.25" customHeight="1">
      <c r="A58" s="763"/>
      <c r="B58" s="967"/>
      <c r="C58" s="778"/>
      <c r="D58" s="182" t="s">
        <v>680</v>
      </c>
      <c r="E58" s="314"/>
      <c r="F58" s="950"/>
      <c r="G58" s="948"/>
    </row>
    <row r="59" spans="1:7" ht="23.25" customHeight="1">
      <c r="A59" s="763"/>
      <c r="B59" s="967"/>
      <c r="C59" s="778"/>
      <c r="D59" s="182" t="s">
        <v>681</v>
      </c>
      <c r="E59" s="314"/>
      <c r="F59" s="950"/>
      <c r="G59" s="949"/>
    </row>
    <row r="60" spans="1:7" ht="23.25" customHeight="1">
      <c r="A60" s="763"/>
      <c r="B60" s="960" t="s">
        <v>150</v>
      </c>
      <c r="C60" s="757" t="s">
        <v>82</v>
      </c>
      <c r="D60" s="254" t="s">
        <v>1106</v>
      </c>
      <c r="E60" s="240">
        <v>1</v>
      </c>
      <c r="F60" s="951">
        <f>SUM(E60:E65)</f>
        <v>34</v>
      </c>
      <c r="G60" s="858">
        <f>SUM(F60:F73)</f>
        <v>66</v>
      </c>
    </row>
    <row r="61" spans="1:7" ht="23.25" customHeight="1">
      <c r="A61" s="763"/>
      <c r="B61" s="960"/>
      <c r="C61" s="757"/>
      <c r="D61" s="254" t="s">
        <v>1107</v>
      </c>
      <c r="E61" s="240">
        <v>4</v>
      </c>
      <c r="F61" s="951"/>
      <c r="G61" s="859"/>
    </row>
    <row r="62" spans="1:7" ht="23.25" customHeight="1">
      <c r="A62" s="763"/>
      <c r="B62" s="960"/>
      <c r="C62" s="757"/>
      <c r="D62" s="254" t="s">
        <v>1105</v>
      </c>
      <c r="E62" s="240">
        <v>8</v>
      </c>
      <c r="F62" s="951"/>
      <c r="G62" s="859"/>
    </row>
    <row r="63" spans="1:7" ht="23.25" customHeight="1">
      <c r="A63" s="763"/>
      <c r="B63" s="960"/>
      <c r="C63" s="757"/>
      <c r="D63" s="254" t="s">
        <v>645</v>
      </c>
      <c r="E63" s="240"/>
      <c r="F63" s="951"/>
      <c r="G63" s="859"/>
    </row>
    <row r="64" spans="1:7" ht="23.25" customHeight="1">
      <c r="A64" s="763"/>
      <c r="B64" s="960"/>
      <c r="C64" s="757"/>
      <c r="D64" s="210" t="s">
        <v>646</v>
      </c>
      <c r="E64" s="240">
        <v>2</v>
      </c>
      <c r="F64" s="951"/>
      <c r="G64" s="859"/>
    </row>
    <row r="65" spans="1:7" ht="23.25" customHeight="1">
      <c r="A65" s="763"/>
      <c r="B65" s="960"/>
      <c r="C65" s="757"/>
      <c r="D65" s="254" t="s">
        <v>647</v>
      </c>
      <c r="E65" s="240">
        <v>19</v>
      </c>
      <c r="F65" s="951"/>
      <c r="G65" s="859"/>
    </row>
    <row r="66" spans="1:7" ht="23.25" customHeight="1">
      <c r="A66" s="763"/>
      <c r="B66" s="960"/>
      <c r="C66" s="757" t="s">
        <v>170</v>
      </c>
      <c r="D66" s="254" t="s">
        <v>652</v>
      </c>
      <c r="E66" s="240">
        <v>2</v>
      </c>
      <c r="F66" s="951">
        <f>SUM(E66:E68)</f>
        <v>10</v>
      </c>
      <c r="G66" s="859"/>
    </row>
    <row r="67" spans="1:7" ht="23.25" customHeight="1">
      <c r="A67" s="763"/>
      <c r="B67" s="960"/>
      <c r="C67" s="757"/>
      <c r="D67" s="254" t="s">
        <v>653</v>
      </c>
      <c r="E67" s="240">
        <v>4</v>
      </c>
      <c r="F67" s="951"/>
      <c r="G67" s="859"/>
    </row>
    <row r="68" spans="1:7" ht="23.25" customHeight="1">
      <c r="A68" s="763"/>
      <c r="B68" s="960"/>
      <c r="C68" s="757"/>
      <c r="D68" s="254" t="s">
        <v>818</v>
      </c>
      <c r="E68" s="240">
        <v>4</v>
      </c>
      <c r="F68" s="368"/>
      <c r="G68" s="859"/>
    </row>
    <row r="69" spans="1:7" ht="29.25" customHeight="1">
      <c r="A69" s="763"/>
      <c r="B69" s="960"/>
      <c r="C69" s="757" t="s">
        <v>171</v>
      </c>
      <c r="D69" s="254" t="s">
        <v>642</v>
      </c>
      <c r="E69" s="240">
        <v>2</v>
      </c>
      <c r="F69" s="951">
        <f>SUM(E69:E71)</f>
        <v>22</v>
      </c>
      <c r="G69" s="859"/>
    </row>
    <row r="70" spans="1:7" ht="23.25" customHeight="1">
      <c r="A70" s="763"/>
      <c r="B70" s="960"/>
      <c r="C70" s="757"/>
      <c r="D70" s="254" t="s">
        <v>643</v>
      </c>
      <c r="E70" s="240">
        <v>1</v>
      </c>
      <c r="F70" s="951"/>
      <c r="G70" s="859"/>
    </row>
    <row r="71" spans="1:7" ht="23.25" customHeight="1">
      <c r="A71" s="763"/>
      <c r="B71" s="960"/>
      <c r="C71" s="757"/>
      <c r="D71" s="254" t="s">
        <v>644</v>
      </c>
      <c r="E71" s="240">
        <v>19</v>
      </c>
      <c r="F71" s="951"/>
      <c r="G71" s="859"/>
    </row>
    <row r="72" spans="1:7" ht="23.25" customHeight="1">
      <c r="A72" s="763"/>
      <c r="B72" s="960"/>
      <c r="C72" s="964" t="s">
        <v>83</v>
      </c>
      <c r="D72" s="254" t="s">
        <v>656</v>
      </c>
      <c r="E72" s="240"/>
      <c r="F72" s="951">
        <f>SUM(E72:E73)</f>
        <v>0</v>
      </c>
      <c r="G72" s="859"/>
    </row>
    <row r="73" spans="1:7" ht="23.25" customHeight="1">
      <c r="A73" s="958"/>
      <c r="B73" s="961"/>
      <c r="C73" s="965"/>
      <c r="D73" s="255" t="s">
        <v>657</v>
      </c>
      <c r="E73" s="241"/>
      <c r="F73" s="966"/>
      <c r="G73" s="957"/>
    </row>
    <row r="74" spans="1:7" ht="16.5">
      <c r="A74" s="955"/>
      <c r="B74" s="956"/>
      <c r="C74" s="956"/>
      <c r="D74" s="155"/>
      <c r="E74" s="85">
        <f>SUM(E2:E73)</f>
        <v>92</v>
      </c>
      <c r="F74" s="85"/>
      <c r="G74" s="76">
        <f>SUM(G2:G73)</f>
        <v>92</v>
      </c>
    </row>
    <row r="76" spans="1:7" s="470" customFormat="1">
      <c r="C76" s="472"/>
    </row>
    <row r="77" spans="1:7" s="470" customFormat="1">
      <c r="C77" s="472"/>
    </row>
    <row r="78" spans="1:7" s="470" customFormat="1">
      <c r="C78" s="472"/>
    </row>
    <row r="79" spans="1:7" s="470" customFormat="1">
      <c r="C79" s="472"/>
    </row>
    <row r="80" spans="1:7" s="470" customFormat="1">
      <c r="C80" s="472"/>
    </row>
    <row r="81" spans="3:3" s="470" customFormat="1">
      <c r="C81" s="472"/>
    </row>
    <row r="82" spans="3:3" s="470" customFormat="1">
      <c r="C82" s="472"/>
    </row>
    <row r="83" spans="3:3" s="470" customFormat="1">
      <c r="C83" s="472"/>
    </row>
    <row r="84" spans="3:3" s="470" customFormat="1">
      <c r="C84" s="472"/>
    </row>
    <row r="85" spans="3:3" s="470" customFormat="1">
      <c r="C85" s="472"/>
    </row>
    <row r="86" spans="3:3" s="470" customFormat="1">
      <c r="C86" s="472"/>
    </row>
    <row r="87" spans="3:3" s="470" customFormat="1">
      <c r="C87" s="472"/>
    </row>
    <row r="88" spans="3:3" s="470" customFormat="1">
      <c r="C88" s="472"/>
    </row>
    <row r="89" spans="3:3" s="470" customFormat="1">
      <c r="C89" s="472"/>
    </row>
    <row r="90" spans="3:3" s="470" customFormat="1">
      <c r="C90" s="472"/>
    </row>
    <row r="91" spans="3:3" s="470" customFormat="1">
      <c r="C91" s="472"/>
    </row>
    <row r="92" spans="3:3" s="470" customFormat="1">
      <c r="C92" s="472"/>
    </row>
    <row r="93" spans="3:3" s="470" customFormat="1">
      <c r="C93" s="472"/>
    </row>
    <row r="94" spans="3:3" s="470" customFormat="1">
      <c r="C94" s="472"/>
    </row>
    <row r="95" spans="3:3" s="470" customFormat="1">
      <c r="C95" s="472"/>
    </row>
    <row r="96" spans="3:3" s="470" customFormat="1">
      <c r="C96" s="472"/>
    </row>
    <row r="97" spans="3:3" s="470" customFormat="1">
      <c r="C97" s="472"/>
    </row>
    <row r="98" spans="3:3" s="470" customFormat="1">
      <c r="C98" s="472"/>
    </row>
    <row r="99" spans="3:3" s="470" customFormat="1">
      <c r="C99" s="472"/>
    </row>
    <row r="100" spans="3:3" s="470" customFormat="1">
      <c r="C100" s="472"/>
    </row>
    <row r="101" spans="3:3" s="470" customFormat="1">
      <c r="C101" s="472"/>
    </row>
    <row r="102" spans="3:3" s="470" customFormat="1">
      <c r="C102" s="472"/>
    </row>
    <row r="103" spans="3:3" s="470" customFormat="1">
      <c r="C103" s="472"/>
    </row>
    <row r="104" spans="3:3" s="470" customFormat="1">
      <c r="C104" s="472"/>
    </row>
    <row r="105" spans="3:3" s="470" customFormat="1">
      <c r="C105" s="472"/>
    </row>
    <row r="106" spans="3:3" s="470" customFormat="1">
      <c r="C106" s="472"/>
    </row>
    <row r="107" spans="3:3" s="470" customFormat="1">
      <c r="C107" s="472"/>
    </row>
    <row r="108" spans="3:3" s="470" customFormat="1">
      <c r="C108" s="472"/>
    </row>
    <row r="109" spans="3:3" s="470" customFormat="1">
      <c r="C109" s="472"/>
    </row>
    <row r="110" spans="3:3" s="470" customFormat="1">
      <c r="C110" s="472"/>
    </row>
    <row r="111" spans="3:3" s="470" customFormat="1">
      <c r="C111" s="472"/>
    </row>
    <row r="112" spans="3:3" s="470" customFormat="1">
      <c r="C112" s="472"/>
    </row>
    <row r="113" spans="3:3" s="470" customFormat="1">
      <c r="C113" s="472"/>
    </row>
    <row r="114" spans="3:3" s="470" customFormat="1">
      <c r="C114" s="472"/>
    </row>
    <row r="115" spans="3:3" s="470" customFormat="1">
      <c r="C115" s="472"/>
    </row>
    <row r="116" spans="3:3" s="470" customFormat="1">
      <c r="C116" s="472"/>
    </row>
    <row r="117" spans="3:3" s="470" customFormat="1">
      <c r="C117" s="472"/>
    </row>
    <row r="118" spans="3:3" s="470" customFormat="1">
      <c r="C118" s="472"/>
    </row>
    <row r="119" spans="3:3" s="470" customFormat="1">
      <c r="C119" s="472"/>
    </row>
    <row r="120" spans="3:3" s="470" customFormat="1">
      <c r="C120" s="472"/>
    </row>
    <row r="121" spans="3:3" s="470" customFormat="1">
      <c r="C121" s="472"/>
    </row>
    <row r="122" spans="3:3" s="470" customFormat="1">
      <c r="C122" s="472"/>
    </row>
    <row r="123" spans="3:3" s="470" customFormat="1">
      <c r="C123" s="472"/>
    </row>
    <row r="124" spans="3:3" s="470" customFormat="1">
      <c r="C124" s="472"/>
    </row>
    <row r="125" spans="3:3" s="470" customFormat="1">
      <c r="C125" s="472"/>
    </row>
    <row r="126" spans="3:3" s="470" customFormat="1">
      <c r="C126" s="472"/>
    </row>
    <row r="127" spans="3:3" s="470" customFormat="1">
      <c r="C127" s="472"/>
    </row>
    <row r="128" spans="3:3" s="470" customFormat="1">
      <c r="C128" s="472"/>
    </row>
    <row r="129" spans="3:3" s="470" customFormat="1">
      <c r="C129" s="472"/>
    </row>
    <row r="130" spans="3:3" s="470" customFormat="1">
      <c r="C130" s="472"/>
    </row>
    <row r="131" spans="3:3" s="470" customFormat="1">
      <c r="C131" s="472"/>
    </row>
    <row r="132" spans="3:3" s="470" customFormat="1">
      <c r="C132" s="472"/>
    </row>
    <row r="133" spans="3:3" s="470" customFormat="1">
      <c r="C133" s="472"/>
    </row>
    <row r="134" spans="3:3" s="470" customFormat="1">
      <c r="C134" s="472"/>
    </row>
    <row r="135" spans="3:3" s="470" customFormat="1">
      <c r="C135" s="472"/>
    </row>
    <row r="136" spans="3:3" s="470" customFormat="1">
      <c r="C136" s="472"/>
    </row>
    <row r="137" spans="3:3" s="470" customFormat="1">
      <c r="C137" s="472"/>
    </row>
    <row r="138" spans="3:3" s="470" customFormat="1">
      <c r="C138" s="472"/>
    </row>
    <row r="139" spans="3:3" s="470" customFormat="1">
      <c r="C139" s="472"/>
    </row>
    <row r="140" spans="3:3" s="470" customFormat="1">
      <c r="C140" s="472"/>
    </row>
    <row r="141" spans="3:3" s="470" customFormat="1">
      <c r="C141" s="472"/>
    </row>
    <row r="142" spans="3:3" s="470" customFormat="1">
      <c r="C142" s="472"/>
    </row>
    <row r="143" spans="3:3" s="470" customFormat="1">
      <c r="C143" s="472"/>
    </row>
    <row r="144" spans="3:3" s="470" customFormat="1">
      <c r="C144" s="472"/>
    </row>
    <row r="145" spans="3:3" s="470" customFormat="1">
      <c r="C145" s="472"/>
    </row>
    <row r="146" spans="3:3" s="470" customFormat="1">
      <c r="C146" s="472"/>
    </row>
    <row r="147" spans="3:3" s="470" customFormat="1">
      <c r="C147" s="472"/>
    </row>
    <row r="148" spans="3:3" s="470" customFormat="1">
      <c r="C148" s="472"/>
    </row>
    <row r="149" spans="3:3" s="470" customFormat="1">
      <c r="C149" s="472"/>
    </row>
    <row r="150" spans="3:3" s="470" customFormat="1">
      <c r="C150" s="472"/>
    </row>
    <row r="151" spans="3:3" s="470" customFormat="1">
      <c r="C151" s="472"/>
    </row>
    <row r="152" spans="3:3" s="470" customFormat="1">
      <c r="C152" s="472"/>
    </row>
    <row r="153" spans="3:3" s="470" customFormat="1">
      <c r="C153" s="472"/>
    </row>
    <row r="154" spans="3:3" s="470" customFormat="1">
      <c r="C154" s="472"/>
    </row>
    <row r="155" spans="3:3" s="470" customFormat="1">
      <c r="C155" s="472"/>
    </row>
    <row r="156" spans="3:3" s="470" customFormat="1">
      <c r="C156" s="472"/>
    </row>
    <row r="157" spans="3:3" s="470" customFormat="1">
      <c r="C157" s="472"/>
    </row>
    <row r="158" spans="3:3" s="470" customFormat="1">
      <c r="C158" s="472"/>
    </row>
    <row r="159" spans="3:3" s="470" customFormat="1">
      <c r="C159" s="472"/>
    </row>
    <row r="160" spans="3:3" s="470" customFormat="1">
      <c r="C160" s="472"/>
    </row>
    <row r="161" spans="3:3" s="470" customFormat="1">
      <c r="C161" s="472"/>
    </row>
    <row r="162" spans="3:3" s="470" customFormat="1">
      <c r="C162" s="472"/>
    </row>
    <row r="163" spans="3:3" s="470" customFormat="1">
      <c r="C163" s="472"/>
    </row>
    <row r="164" spans="3:3" s="470" customFormat="1">
      <c r="C164" s="472"/>
    </row>
    <row r="165" spans="3:3" s="470" customFormat="1">
      <c r="C165" s="472"/>
    </row>
    <row r="166" spans="3:3" s="470" customFormat="1">
      <c r="C166" s="472"/>
    </row>
    <row r="167" spans="3:3" s="470" customFormat="1">
      <c r="C167" s="472"/>
    </row>
    <row r="168" spans="3:3" s="470" customFormat="1">
      <c r="C168" s="472"/>
    </row>
    <row r="169" spans="3:3" s="470" customFormat="1">
      <c r="C169" s="472"/>
    </row>
    <row r="170" spans="3:3" s="470" customFormat="1">
      <c r="C170" s="472"/>
    </row>
    <row r="171" spans="3:3" s="470" customFormat="1">
      <c r="C171" s="472"/>
    </row>
    <row r="172" spans="3:3" s="470" customFormat="1">
      <c r="C172" s="472"/>
    </row>
    <row r="173" spans="3:3" s="470" customFormat="1">
      <c r="C173" s="472"/>
    </row>
    <row r="174" spans="3:3" s="470" customFormat="1">
      <c r="C174" s="472"/>
    </row>
    <row r="175" spans="3:3" s="470" customFormat="1">
      <c r="C175" s="472"/>
    </row>
    <row r="176" spans="3:3" s="470" customFormat="1">
      <c r="C176" s="472"/>
    </row>
    <row r="177" spans="3:3" s="470" customFormat="1">
      <c r="C177" s="472"/>
    </row>
    <row r="178" spans="3:3" s="470" customFormat="1">
      <c r="C178" s="472"/>
    </row>
    <row r="179" spans="3:3" s="470" customFormat="1">
      <c r="C179" s="472"/>
    </row>
    <row r="180" spans="3:3" s="470" customFormat="1">
      <c r="C180" s="472"/>
    </row>
    <row r="181" spans="3:3" s="470" customFormat="1">
      <c r="C181" s="472"/>
    </row>
    <row r="182" spans="3:3" s="470" customFormat="1">
      <c r="C182" s="472"/>
    </row>
    <row r="183" spans="3:3" s="470" customFormat="1">
      <c r="C183" s="472"/>
    </row>
    <row r="184" spans="3:3" s="470" customFormat="1">
      <c r="C184" s="472"/>
    </row>
    <row r="185" spans="3:3" s="470" customFormat="1">
      <c r="C185" s="472"/>
    </row>
    <row r="186" spans="3:3" s="470" customFormat="1">
      <c r="C186" s="472"/>
    </row>
    <row r="187" spans="3:3" s="470" customFormat="1">
      <c r="C187" s="472"/>
    </row>
    <row r="188" spans="3:3" s="470" customFormat="1">
      <c r="C188" s="472"/>
    </row>
    <row r="189" spans="3:3" s="470" customFormat="1">
      <c r="C189" s="472"/>
    </row>
    <row r="190" spans="3:3" s="470" customFormat="1">
      <c r="C190" s="472"/>
    </row>
    <row r="191" spans="3:3" s="470" customFormat="1">
      <c r="C191" s="472"/>
    </row>
    <row r="192" spans="3:3" s="470" customFormat="1">
      <c r="C192" s="472"/>
    </row>
    <row r="193" spans="3:3" s="470" customFormat="1">
      <c r="C193" s="472"/>
    </row>
    <row r="194" spans="3:3" s="470" customFormat="1">
      <c r="C194" s="472"/>
    </row>
    <row r="195" spans="3:3" s="470" customFormat="1">
      <c r="C195" s="472"/>
    </row>
    <row r="196" spans="3:3" s="470" customFormat="1">
      <c r="C196" s="472"/>
    </row>
    <row r="197" spans="3:3" s="470" customFormat="1">
      <c r="C197" s="472"/>
    </row>
    <row r="198" spans="3:3" s="470" customFormat="1">
      <c r="C198" s="472"/>
    </row>
    <row r="199" spans="3:3" s="470" customFormat="1">
      <c r="C199" s="472"/>
    </row>
    <row r="200" spans="3:3" s="470" customFormat="1">
      <c r="C200" s="472"/>
    </row>
    <row r="201" spans="3:3" s="470" customFormat="1">
      <c r="C201" s="472"/>
    </row>
    <row r="202" spans="3:3" s="470" customFormat="1">
      <c r="C202" s="472"/>
    </row>
    <row r="203" spans="3:3" s="470" customFormat="1">
      <c r="C203" s="472"/>
    </row>
    <row r="204" spans="3:3" s="470" customFormat="1">
      <c r="C204" s="472"/>
    </row>
    <row r="205" spans="3:3" s="470" customFormat="1">
      <c r="C205" s="472"/>
    </row>
    <row r="206" spans="3:3" s="470" customFormat="1">
      <c r="C206" s="472"/>
    </row>
    <row r="207" spans="3:3" s="470" customFormat="1">
      <c r="C207" s="472"/>
    </row>
    <row r="208" spans="3:3" s="470" customFormat="1">
      <c r="C208" s="472"/>
    </row>
    <row r="209" spans="3:3" s="470" customFormat="1">
      <c r="C209" s="472"/>
    </row>
    <row r="210" spans="3:3" s="470" customFormat="1">
      <c r="C210" s="472"/>
    </row>
    <row r="211" spans="3:3" s="470" customFormat="1">
      <c r="C211" s="472"/>
    </row>
    <row r="212" spans="3:3" s="470" customFormat="1">
      <c r="C212" s="472"/>
    </row>
    <row r="213" spans="3:3" s="470" customFormat="1">
      <c r="C213" s="472"/>
    </row>
    <row r="214" spans="3:3" s="470" customFormat="1">
      <c r="C214" s="472"/>
    </row>
    <row r="215" spans="3:3" s="470" customFormat="1">
      <c r="C215" s="472"/>
    </row>
    <row r="216" spans="3:3" s="470" customFormat="1">
      <c r="C216" s="472"/>
    </row>
    <row r="217" spans="3:3" s="470" customFormat="1">
      <c r="C217" s="472"/>
    </row>
    <row r="218" spans="3:3" s="470" customFormat="1">
      <c r="C218" s="472"/>
    </row>
    <row r="219" spans="3:3" s="470" customFormat="1">
      <c r="C219" s="472"/>
    </row>
    <row r="220" spans="3:3" s="470" customFormat="1">
      <c r="C220" s="472"/>
    </row>
    <row r="221" spans="3:3" s="470" customFormat="1">
      <c r="C221" s="472"/>
    </row>
    <row r="222" spans="3:3" s="470" customFormat="1">
      <c r="C222" s="472"/>
    </row>
    <row r="223" spans="3:3" s="470" customFormat="1">
      <c r="C223" s="472"/>
    </row>
    <row r="224" spans="3:3" s="470" customFormat="1">
      <c r="C224" s="472"/>
    </row>
  </sheetData>
  <mergeCells count="36">
    <mergeCell ref="C2:C16"/>
    <mergeCell ref="G2:G16"/>
    <mergeCell ref="F2:F16"/>
    <mergeCell ref="C17:C20"/>
    <mergeCell ref="F17:F20"/>
    <mergeCell ref="G60:G73"/>
    <mergeCell ref="A2:A73"/>
    <mergeCell ref="B17:B28"/>
    <mergeCell ref="B60:B73"/>
    <mergeCell ref="C69:C71"/>
    <mergeCell ref="C60:C65"/>
    <mergeCell ref="C41:C44"/>
    <mergeCell ref="B2:B11"/>
    <mergeCell ref="C72:C73"/>
    <mergeCell ref="C29:C34"/>
    <mergeCell ref="B29:B37"/>
    <mergeCell ref="F72:F73"/>
    <mergeCell ref="B38:B59"/>
    <mergeCell ref="C21:C27"/>
    <mergeCell ref="C55:C59"/>
    <mergeCell ref="C35:C37"/>
    <mergeCell ref="A74:C74"/>
    <mergeCell ref="F69:F71"/>
    <mergeCell ref="F66:F67"/>
    <mergeCell ref="F60:F65"/>
    <mergeCell ref="C66:C68"/>
    <mergeCell ref="C46:C53"/>
    <mergeCell ref="G29:G37"/>
    <mergeCell ref="G38:G59"/>
    <mergeCell ref="F21:F27"/>
    <mergeCell ref="F29:F34"/>
    <mergeCell ref="F35:F37"/>
    <mergeCell ref="F41:F44"/>
    <mergeCell ref="F46:F52"/>
    <mergeCell ref="F55:F59"/>
    <mergeCell ref="G17:G28"/>
  </mergeCells>
  <pageMargins left="0.7" right="0.7" top="0.75" bottom="0.75" header="0.3" footer="0.3"/>
  <pageSetup scale="42" orientation="portrait" r:id="rId1"/>
  <ignoredErrors>
    <ignoredError sqref="F29 F55 F69 F72 F60 F66 F46 F21 F17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6"/>
  <sheetViews>
    <sheetView showGridLines="0" topLeftCell="C16" zoomScale="80" zoomScaleNormal="80" zoomScaleSheetLayoutView="90" workbookViewId="0">
      <selection activeCell="E29" sqref="E29"/>
    </sheetView>
  </sheetViews>
  <sheetFormatPr baseColWidth="10" defaultRowHeight="12.75"/>
  <cols>
    <col min="1" max="1" width="10.28515625" style="124" bestFit="1" customWidth="1"/>
    <col min="2" max="2" width="25.85546875" style="124" bestFit="1" customWidth="1"/>
    <col min="3" max="3" width="18.85546875" style="258" customWidth="1"/>
    <col min="4" max="4" width="14.5703125" style="124" customWidth="1"/>
    <col min="5" max="5" width="25" style="124" customWidth="1"/>
    <col min="6" max="6" width="30.85546875" style="124" customWidth="1"/>
    <col min="7" max="7" width="31.42578125" style="124" customWidth="1"/>
    <col min="8" max="50" width="11.42578125" style="496"/>
    <col min="51" max="16384" width="11.42578125" style="124"/>
  </cols>
  <sheetData>
    <row r="1" spans="1:7" ht="42" customHeight="1">
      <c r="A1" s="62" t="s">
        <v>147</v>
      </c>
      <c r="B1" s="141" t="s">
        <v>153</v>
      </c>
      <c r="C1" s="141" t="s">
        <v>148</v>
      </c>
      <c r="D1" s="141" t="s">
        <v>292</v>
      </c>
      <c r="E1" s="141" t="s">
        <v>250</v>
      </c>
      <c r="F1" s="141" t="s">
        <v>161</v>
      </c>
      <c r="G1" s="63" t="s">
        <v>159</v>
      </c>
    </row>
    <row r="2" spans="1:7" ht="21" customHeight="1">
      <c r="A2" s="922" t="s">
        <v>286</v>
      </c>
      <c r="B2" s="985" t="s">
        <v>2</v>
      </c>
      <c r="C2" s="983" t="s">
        <v>231</v>
      </c>
      <c r="D2" s="984" t="s">
        <v>1153</v>
      </c>
      <c r="E2" s="971"/>
      <c r="F2" s="885">
        <f>SUM(E2:E2)</f>
        <v>0</v>
      </c>
      <c r="G2" s="980">
        <f>SUM(F2:F12)</f>
        <v>4</v>
      </c>
    </row>
    <row r="3" spans="1:7" ht="21" customHeight="1">
      <c r="A3" s="923"/>
      <c r="B3" s="985"/>
      <c r="C3" s="983"/>
      <c r="D3" s="984"/>
      <c r="E3" s="971"/>
      <c r="F3" s="885"/>
      <c r="G3" s="981"/>
    </row>
    <row r="4" spans="1:7" ht="21" customHeight="1">
      <c r="A4" s="923"/>
      <c r="B4" s="985"/>
      <c r="C4" s="983" t="s">
        <v>232</v>
      </c>
      <c r="D4" s="203" t="s">
        <v>311</v>
      </c>
      <c r="E4" s="310"/>
      <c r="F4" s="885">
        <f>SUM(E4:E5)</f>
        <v>3</v>
      </c>
      <c r="G4" s="981"/>
    </row>
    <row r="5" spans="1:7" ht="21" customHeight="1">
      <c r="A5" s="923"/>
      <c r="B5" s="985"/>
      <c r="C5" s="983"/>
      <c r="D5" s="203" t="s">
        <v>312</v>
      </c>
      <c r="E5" s="310">
        <v>3</v>
      </c>
      <c r="F5" s="885"/>
      <c r="G5" s="981"/>
    </row>
    <row r="6" spans="1:7" ht="21" customHeight="1">
      <c r="A6" s="923"/>
      <c r="B6" s="985"/>
      <c r="C6" s="983" t="s">
        <v>272</v>
      </c>
      <c r="D6" s="978" t="s">
        <v>315</v>
      </c>
      <c r="E6" s="971">
        <v>1</v>
      </c>
      <c r="F6" s="885">
        <f>SUM(E6:E7)</f>
        <v>1</v>
      </c>
      <c r="G6" s="981"/>
    </row>
    <row r="7" spans="1:7" ht="21" customHeight="1">
      <c r="A7" s="923"/>
      <c r="B7" s="985"/>
      <c r="C7" s="983"/>
      <c r="D7" s="978"/>
      <c r="E7" s="971"/>
      <c r="F7" s="885"/>
      <c r="G7" s="981"/>
    </row>
    <row r="8" spans="1:7" ht="21" customHeight="1">
      <c r="A8" s="923"/>
      <c r="B8" s="985"/>
      <c r="C8" s="983" t="s">
        <v>226</v>
      </c>
      <c r="D8" s="203" t="s">
        <v>313</v>
      </c>
      <c r="E8" s="310"/>
      <c r="F8" s="885">
        <f>SUM(E8:E10)</f>
        <v>0</v>
      </c>
      <c r="G8" s="981"/>
    </row>
    <row r="9" spans="1:7" ht="21" customHeight="1">
      <c r="A9" s="923"/>
      <c r="B9" s="985"/>
      <c r="C9" s="983"/>
      <c r="D9" s="978" t="s">
        <v>314</v>
      </c>
      <c r="E9" s="971"/>
      <c r="F9" s="885"/>
      <c r="G9" s="981"/>
    </row>
    <row r="10" spans="1:7" ht="21" customHeight="1">
      <c r="A10" s="923"/>
      <c r="B10" s="985"/>
      <c r="C10" s="983"/>
      <c r="D10" s="978"/>
      <c r="E10" s="971"/>
      <c r="F10" s="885"/>
      <c r="G10" s="981"/>
    </row>
    <row r="11" spans="1:7" ht="21" customHeight="1">
      <c r="A11" s="923"/>
      <c r="B11" s="502"/>
      <c r="C11" s="505" t="s">
        <v>923</v>
      </c>
      <c r="D11" s="503" t="s">
        <v>924</v>
      </c>
      <c r="E11" s="504"/>
      <c r="F11" s="500">
        <f>SUM(E11)</f>
        <v>0</v>
      </c>
      <c r="G11" s="981"/>
    </row>
    <row r="12" spans="1:7" ht="42" customHeight="1">
      <c r="A12" s="923"/>
      <c r="B12" s="378"/>
      <c r="C12" s="380" t="s">
        <v>836</v>
      </c>
      <c r="D12" s="379" t="s">
        <v>837</v>
      </c>
      <c r="E12" s="376"/>
      <c r="F12" s="377">
        <f>SUM(E12:E12)</f>
        <v>0</v>
      </c>
      <c r="G12" s="982"/>
    </row>
    <row r="13" spans="1:7" ht="21" customHeight="1">
      <c r="A13" s="923"/>
      <c r="B13" s="988" t="s">
        <v>149</v>
      </c>
      <c r="C13" s="986" t="s">
        <v>175</v>
      </c>
      <c r="D13" s="204" t="s">
        <v>319</v>
      </c>
      <c r="E13" s="311"/>
      <c r="F13" s="972">
        <f>SUM(E13:E15)</f>
        <v>1</v>
      </c>
      <c r="G13" s="973">
        <f>SUM(F13:F22)</f>
        <v>4</v>
      </c>
    </row>
    <row r="14" spans="1:7" ht="21" customHeight="1">
      <c r="A14" s="923"/>
      <c r="B14" s="988"/>
      <c r="C14" s="986"/>
      <c r="D14" s="204" t="s">
        <v>317</v>
      </c>
      <c r="E14" s="311"/>
      <c r="F14" s="972"/>
      <c r="G14" s="974"/>
    </row>
    <row r="15" spans="1:7" ht="21" customHeight="1">
      <c r="A15" s="923"/>
      <c r="B15" s="988"/>
      <c r="C15" s="986"/>
      <c r="D15" s="205" t="s">
        <v>320</v>
      </c>
      <c r="E15" s="311">
        <v>1</v>
      </c>
      <c r="F15" s="972"/>
      <c r="G15" s="974"/>
    </row>
    <row r="16" spans="1:7" ht="21" customHeight="1">
      <c r="A16" s="923"/>
      <c r="B16" s="988"/>
      <c r="C16" s="986" t="s">
        <v>181</v>
      </c>
      <c r="D16" s="987" t="s">
        <v>329</v>
      </c>
      <c r="E16" s="979"/>
      <c r="F16" s="972">
        <f>SUM(E16:E19)</f>
        <v>2</v>
      </c>
      <c r="G16" s="974"/>
    </row>
    <row r="17" spans="1:7" ht="21" customHeight="1">
      <c r="A17" s="923"/>
      <c r="B17" s="988"/>
      <c r="C17" s="986"/>
      <c r="D17" s="987"/>
      <c r="E17" s="979"/>
      <c r="F17" s="972"/>
      <c r="G17" s="974"/>
    </row>
    <row r="18" spans="1:7" ht="21" customHeight="1">
      <c r="A18" s="923"/>
      <c r="B18" s="988"/>
      <c r="C18" s="986"/>
      <c r="D18" s="987" t="s">
        <v>330</v>
      </c>
      <c r="E18" s="979">
        <v>2</v>
      </c>
      <c r="F18" s="972"/>
      <c r="G18" s="974"/>
    </row>
    <row r="19" spans="1:7" ht="21" customHeight="1">
      <c r="A19" s="923"/>
      <c r="B19" s="988"/>
      <c r="C19" s="986"/>
      <c r="D19" s="987"/>
      <c r="E19" s="979"/>
      <c r="F19" s="972"/>
      <c r="G19" s="974"/>
    </row>
    <row r="20" spans="1:7" ht="21" customHeight="1">
      <c r="A20" s="923"/>
      <c r="B20" s="988"/>
      <c r="C20" s="989" t="s">
        <v>176</v>
      </c>
      <c r="D20" s="204" t="s">
        <v>316</v>
      </c>
      <c r="E20" s="311"/>
      <c r="F20" s="972">
        <f>SUM(E20:E22)</f>
        <v>1</v>
      </c>
      <c r="G20" s="974"/>
    </row>
    <row r="21" spans="1:7" ht="21" customHeight="1">
      <c r="A21" s="923"/>
      <c r="B21" s="988"/>
      <c r="C21" s="989"/>
      <c r="D21" s="204" t="s">
        <v>910</v>
      </c>
      <c r="E21" s="440"/>
      <c r="F21" s="972"/>
      <c r="G21" s="974"/>
    </row>
    <row r="22" spans="1:7" ht="33.75" customHeight="1">
      <c r="A22" s="923"/>
      <c r="B22" s="988"/>
      <c r="C22" s="989"/>
      <c r="D22" s="206" t="s">
        <v>318</v>
      </c>
      <c r="E22" s="311">
        <v>1</v>
      </c>
      <c r="F22" s="972"/>
      <c r="G22" s="975"/>
    </row>
    <row r="23" spans="1:7" ht="37.5" customHeight="1">
      <c r="A23" s="923"/>
      <c r="B23" s="985" t="s">
        <v>150</v>
      </c>
      <c r="C23" s="256" t="s">
        <v>321</v>
      </c>
      <c r="D23" s="170" t="s">
        <v>322</v>
      </c>
      <c r="E23" s="310">
        <v>2</v>
      </c>
      <c r="F23" s="171">
        <f>SUM(E23:E23)</f>
        <v>2</v>
      </c>
      <c r="G23" s="884">
        <f>SUM(F23:F28)</f>
        <v>3</v>
      </c>
    </row>
    <row r="24" spans="1:7" ht="37.5" customHeight="1">
      <c r="A24" s="923"/>
      <c r="B24" s="985"/>
      <c r="C24" s="256" t="s">
        <v>323</v>
      </c>
      <c r="D24" s="170" t="s">
        <v>324</v>
      </c>
      <c r="E24" s="310"/>
      <c r="F24" s="171">
        <f>SUM(E24:E24)</f>
        <v>0</v>
      </c>
      <c r="G24" s="885"/>
    </row>
    <row r="25" spans="1:7" ht="21" customHeight="1">
      <c r="A25" s="923"/>
      <c r="B25" s="985"/>
      <c r="C25" s="977" t="s">
        <v>325</v>
      </c>
      <c r="D25" s="978" t="s">
        <v>326</v>
      </c>
      <c r="E25" s="971"/>
      <c r="F25" s="885">
        <f>SUM(E25:E26)</f>
        <v>0</v>
      </c>
      <c r="G25" s="885"/>
    </row>
    <row r="26" spans="1:7" ht="21" customHeight="1">
      <c r="A26" s="923"/>
      <c r="B26" s="985"/>
      <c r="C26" s="977"/>
      <c r="D26" s="978"/>
      <c r="E26" s="971"/>
      <c r="F26" s="885"/>
      <c r="G26" s="885"/>
    </row>
    <row r="27" spans="1:7" ht="21" customHeight="1">
      <c r="A27" s="923"/>
      <c r="B27" s="985"/>
      <c r="C27" s="977" t="s">
        <v>327</v>
      </c>
      <c r="D27" s="978" t="s">
        <v>328</v>
      </c>
      <c r="E27" s="971">
        <v>1</v>
      </c>
      <c r="F27" s="885">
        <f>SUM(E27:E28)</f>
        <v>1</v>
      </c>
      <c r="G27" s="885"/>
    </row>
    <row r="28" spans="1:7" ht="21" customHeight="1">
      <c r="A28" s="923"/>
      <c r="B28" s="985"/>
      <c r="C28" s="977"/>
      <c r="D28" s="978"/>
      <c r="E28" s="971"/>
      <c r="F28" s="885"/>
      <c r="G28" s="976"/>
    </row>
    <row r="29" spans="1:7" ht="15">
      <c r="A29" s="125"/>
      <c r="B29" s="126"/>
      <c r="C29" s="257"/>
      <c r="D29" s="126"/>
      <c r="E29" s="312">
        <f>SUM(E2:E28)</f>
        <v>11</v>
      </c>
      <c r="F29" s="312"/>
      <c r="G29" s="312">
        <f>SUM(G2:G28)</f>
        <v>11</v>
      </c>
    </row>
    <row r="30" spans="1:7">
      <c r="E30" s="313"/>
      <c r="F30" s="313"/>
      <c r="G30" s="313"/>
    </row>
    <row r="31" spans="1:7" s="496" customFormat="1">
      <c r="C31" s="497"/>
    </row>
    <row r="32" spans="1:7" s="496" customFormat="1">
      <c r="C32" s="497"/>
    </row>
    <row r="33" spans="3:3" s="496" customFormat="1">
      <c r="C33" s="497"/>
    </row>
    <row r="34" spans="3:3" s="496" customFormat="1">
      <c r="C34" s="497"/>
    </row>
    <row r="35" spans="3:3" s="496" customFormat="1">
      <c r="C35" s="497"/>
    </row>
    <row r="36" spans="3:3" s="496" customFormat="1">
      <c r="C36" s="497"/>
    </row>
    <row r="37" spans="3:3" s="496" customFormat="1">
      <c r="C37" s="497"/>
    </row>
    <row r="38" spans="3:3" s="496" customFormat="1">
      <c r="C38" s="497"/>
    </row>
    <row r="39" spans="3:3" s="496" customFormat="1">
      <c r="C39" s="497"/>
    </row>
    <row r="40" spans="3:3" s="496" customFormat="1">
      <c r="C40" s="497"/>
    </row>
    <row r="41" spans="3:3" s="496" customFormat="1">
      <c r="C41" s="497"/>
    </row>
    <row r="42" spans="3:3" s="496" customFormat="1">
      <c r="C42" s="497"/>
    </row>
    <row r="43" spans="3:3" s="496" customFormat="1">
      <c r="C43" s="497"/>
    </row>
    <row r="44" spans="3:3" s="496" customFormat="1">
      <c r="C44" s="497"/>
    </row>
    <row r="45" spans="3:3" s="496" customFormat="1">
      <c r="C45" s="497"/>
    </row>
    <row r="46" spans="3:3" s="496" customFormat="1">
      <c r="C46" s="497"/>
    </row>
    <row r="47" spans="3:3" s="496" customFormat="1">
      <c r="C47" s="497"/>
    </row>
    <row r="48" spans="3:3" s="496" customFormat="1">
      <c r="C48" s="497"/>
    </row>
    <row r="49" spans="3:3" s="496" customFormat="1">
      <c r="C49" s="497"/>
    </row>
    <row r="50" spans="3:3" s="496" customFormat="1">
      <c r="C50" s="497"/>
    </row>
    <row r="51" spans="3:3" s="496" customFormat="1">
      <c r="C51" s="497"/>
    </row>
    <row r="52" spans="3:3" s="496" customFormat="1">
      <c r="C52" s="497"/>
    </row>
    <row r="53" spans="3:3" s="496" customFormat="1">
      <c r="C53" s="497"/>
    </row>
    <row r="54" spans="3:3" s="496" customFormat="1">
      <c r="C54" s="497"/>
    </row>
    <row r="55" spans="3:3" s="496" customFormat="1">
      <c r="C55" s="497"/>
    </row>
    <row r="56" spans="3:3" s="496" customFormat="1">
      <c r="C56" s="497"/>
    </row>
    <row r="57" spans="3:3" s="496" customFormat="1">
      <c r="C57" s="497"/>
    </row>
    <row r="58" spans="3:3" s="496" customFormat="1">
      <c r="C58" s="497"/>
    </row>
    <row r="59" spans="3:3" s="496" customFormat="1">
      <c r="C59" s="497"/>
    </row>
    <row r="60" spans="3:3" s="496" customFormat="1">
      <c r="C60" s="497"/>
    </row>
    <row r="61" spans="3:3" s="496" customFormat="1">
      <c r="C61" s="497"/>
    </row>
    <row r="62" spans="3:3" s="496" customFormat="1">
      <c r="C62" s="497"/>
    </row>
    <row r="63" spans="3:3" s="496" customFormat="1">
      <c r="C63" s="497"/>
    </row>
    <row r="64" spans="3:3" s="496" customFormat="1">
      <c r="C64" s="497"/>
    </row>
    <row r="65" spans="3:3" s="496" customFormat="1">
      <c r="C65" s="497"/>
    </row>
    <row r="66" spans="3:3" s="496" customFormat="1">
      <c r="C66" s="497"/>
    </row>
    <row r="67" spans="3:3" s="496" customFormat="1">
      <c r="C67" s="497"/>
    </row>
    <row r="68" spans="3:3" s="496" customFormat="1">
      <c r="C68" s="497"/>
    </row>
    <row r="69" spans="3:3" s="496" customFormat="1">
      <c r="C69" s="497"/>
    </row>
    <row r="70" spans="3:3" s="496" customFormat="1">
      <c r="C70" s="497"/>
    </row>
    <row r="71" spans="3:3" s="496" customFormat="1">
      <c r="C71" s="497"/>
    </row>
    <row r="72" spans="3:3" s="496" customFormat="1">
      <c r="C72" s="497"/>
    </row>
    <row r="73" spans="3:3" s="496" customFormat="1">
      <c r="C73" s="497"/>
    </row>
    <row r="74" spans="3:3" s="496" customFormat="1">
      <c r="C74" s="497"/>
    </row>
    <row r="75" spans="3:3" s="496" customFormat="1">
      <c r="C75" s="497"/>
    </row>
    <row r="76" spans="3:3" s="496" customFormat="1">
      <c r="C76" s="497"/>
    </row>
    <row r="77" spans="3:3" s="496" customFormat="1">
      <c r="C77" s="497"/>
    </row>
    <row r="78" spans="3:3" s="496" customFormat="1">
      <c r="C78" s="497"/>
    </row>
    <row r="79" spans="3:3" s="496" customFormat="1">
      <c r="C79" s="497"/>
    </row>
    <row r="80" spans="3:3" s="496" customFormat="1">
      <c r="C80" s="497"/>
    </row>
    <row r="81" spans="3:3" s="496" customFormat="1">
      <c r="C81" s="497"/>
    </row>
    <row r="82" spans="3:3" s="496" customFormat="1">
      <c r="C82" s="497"/>
    </row>
    <row r="83" spans="3:3" s="496" customFormat="1">
      <c r="C83" s="497"/>
    </row>
    <row r="84" spans="3:3" s="496" customFormat="1">
      <c r="C84" s="497"/>
    </row>
    <row r="85" spans="3:3" s="496" customFormat="1">
      <c r="C85" s="497"/>
    </row>
    <row r="86" spans="3:3" s="496" customFormat="1">
      <c r="C86" s="497"/>
    </row>
    <row r="87" spans="3:3" s="496" customFormat="1">
      <c r="C87" s="497"/>
    </row>
    <row r="88" spans="3:3" s="496" customFormat="1">
      <c r="C88" s="497"/>
    </row>
    <row r="89" spans="3:3" s="496" customFormat="1">
      <c r="C89" s="497"/>
    </row>
    <row r="90" spans="3:3" s="496" customFormat="1">
      <c r="C90" s="497"/>
    </row>
    <row r="91" spans="3:3" s="496" customFormat="1">
      <c r="C91" s="497"/>
    </row>
    <row r="92" spans="3:3" s="496" customFormat="1">
      <c r="C92" s="497"/>
    </row>
    <row r="93" spans="3:3" s="496" customFormat="1">
      <c r="C93" s="497"/>
    </row>
    <row r="94" spans="3:3" s="496" customFormat="1">
      <c r="C94" s="497"/>
    </row>
    <row r="95" spans="3:3" s="496" customFormat="1">
      <c r="C95" s="497"/>
    </row>
    <row r="96" spans="3:3" s="496" customFormat="1">
      <c r="C96" s="497"/>
    </row>
    <row r="97" spans="3:3" s="496" customFormat="1">
      <c r="C97" s="497"/>
    </row>
    <row r="98" spans="3:3" s="496" customFormat="1">
      <c r="C98" s="497"/>
    </row>
    <row r="99" spans="3:3" s="496" customFormat="1">
      <c r="C99" s="497"/>
    </row>
    <row r="100" spans="3:3" s="496" customFormat="1">
      <c r="C100" s="497"/>
    </row>
    <row r="101" spans="3:3" s="496" customFormat="1">
      <c r="C101" s="497"/>
    </row>
    <row r="102" spans="3:3" s="496" customFormat="1">
      <c r="C102" s="497"/>
    </row>
    <row r="103" spans="3:3" s="496" customFormat="1">
      <c r="C103" s="497"/>
    </row>
    <row r="104" spans="3:3" s="496" customFormat="1">
      <c r="C104" s="497"/>
    </row>
    <row r="105" spans="3:3" s="496" customFormat="1">
      <c r="C105" s="497"/>
    </row>
    <row r="106" spans="3:3" s="496" customFormat="1">
      <c r="C106" s="497"/>
    </row>
    <row r="107" spans="3:3" s="496" customFormat="1">
      <c r="C107" s="497"/>
    </row>
    <row r="108" spans="3:3" s="496" customFormat="1">
      <c r="C108" s="497"/>
    </row>
    <row r="109" spans="3:3" s="496" customFormat="1">
      <c r="C109" s="497"/>
    </row>
    <row r="110" spans="3:3" s="496" customFormat="1">
      <c r="C110" s="497"/>
    </row>
    <row r="111" spans="3:3" s="496" customFormat="1">
      <c r="C111" s="497"/>
    </row>
    <row r="112" spans="3:3" s="496" customFormat="1">
      <c r="C112" s="497"/>
    </row>
    <row r="113" spans="3:3" s="496" customFormat="1">
      <c r="C113" s="497"/>
    </row>
    <row r="114" spans="3:3" s="496" customFormat="1">
      <c r="C114" s="497"/>
    </row>
    <row r="115" spans="3:3" s="496" customFormat="1">
      <c r="C115" s="497"/>
    </row>
    <row r="116" spans="3:3" s="496" customFormat="1">
      <c r="C116" s="497"/>
    </row>
  </sheetData>
  <mergeCells count="39">
    <mergeCell ref="A2:A28"/>
    <mergeCell ref="D6:D7"/>
    <mergeCell ref="D2:D3"/>
    <mergeCell ref="B23:B28"/>
    <mergeCell ref="D25:D26"/>
    <mergeCell ref="B2:B10"/>
    <mergeCell ref="C16:C19"/>
    <mergeCell ref="D16:D17"/>
    <mergeCell ref="D18:D19"/>
    <mergeCell ref="B13:B22"/>
    <mergeCell ref="C25:C26"/>
    <mergeCell ref="C2:C3"/>
    <mergeCell ref="C4:C5"/>
    <mergeCell ref="C20:C22"/>
    <mergeCell ref="C13:C15"/>
    <mergeCell ref="G13:G22"/>
    <mergeCell ref="G23:G28"/>
    <mergeCell ref="F2:F3"/>
    <mergeCell ref="C27:C28"/>
    <mergeCell ref="D27:D28"/>
    <mergeCell ref="F20:F22"/>
    <mergeCell ref="E16:E17"/>
    <mergeCell ref="E18:E19"/>
    <mergeCell ref="G2:G12"/>
    <mergeCell ref="E25:E26"/>
    <mergeCell ref="F25:F26"/>
    <mergeCell ref="E2:E3"/>
    <mergeCell ref="F6:F7"/>
    <mergeCell ref="C8:C10"/>
    <mergeCell ref="D9:D10"/>
    <mergeCell ref="C6:C7"/>
    <mergeCell ref="F27:F28"/>
    <mergeCell ref="E27:E28"/>
    <mergeCell ref="F4:F5"/>
    <mergeCell ref="F8:F10"/>
    <mergeCell ref="F13:F15"/>
    <mergeCell ref="F16:F19"/>
    <mergeCell ref="E9:E10"/>
    <mergeCell ref="E6:E7"/>
  </mergeCells>
  <pageMargins left="0.7" right="0.7" top="0.75" bottom="0.75" header="0.3" footer="0.3"/>
  <pageSetup scale="60" orientation="portrait" r:id="rId1"/>
  <ignoredErrors>
    <ignoredError sqref="F16 F20 F8 F13 F6 F25" formulaRange="1"/>
    <ignoredError sqref="F4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9"/>
  <sheetViews>
    <sheetView showGridLines="0" zoomScale="90" zoomScaleNormal="90" zoomScaleSheetLayoutView="120" workbookViewId="0">
      <selection activeCell="D7" sqref="D7"/>
    </sheetView>
  </sheetViews>
  <sheetFormatPr baseColWidth="10" defaultRowHeight="15.75"/>
  <cols>
    <col min="1" max="1" width="11.7109375" style="75" bestFit="1" customWidth="1"/>
    <col min="2" max="2" width="25.85546875" style="75" bestFit="1" customWidth="1"/>
    <col min="3" max="3" width="17.140625" style="252" bestFit="1" customWidth="1"/>
    <col min="4" max="4" width="29.7109375" style="75" bestFit="1" customWidth="1"/>
    <col min="5" max="6" width="14.85546875" style="75" bestFit="1" customWidth="1"/>
    <col min="7" max="49" width="11.42578125" style="470"/>
    <col min="50" max="16384" width="11.42578125" style="75"/>
  </cols>
  <sheetData>
    <row r="1" spans="1:6" ht="39.75" customHeight="1">
      <c r="A1" s="73" t="s">
        <v>147</v>
      </c>
      <c r="B1" s="74" t="s">
        <v>153</v>
      </c>
      <c r="C1" s="74" t="s">
        <v>148</v>
      </c>
      <c r="D1" s="145" t="s">
        <v>250</v>
      </c>
      <c r="E1" s="184" t="s">
        <v>161</v>
      </c>
      <c r="F1" s="448" t="s">
        <v>159</v>
      </c>
    </row>
    <row r="2" spans="1:6" ht="28.5" customHeight="1">
      <c r="A2" s="990" t="s">
        <v>106</v>
      </c>
      <c r="B2" s="992" t="s">
        <v>2</v>
      </c>
      <c r="C2" s="186" t="s">
        <v>30</v>
      </c>
      <c r="D2" s="348"/>
      <c r="E2" s="352">
        <f t="shared" ref="E2:E7" si="0">SUM(D2:D2)</f>
        <v>0</v>
      </c>
      <c r="F2" s="858">
        <f>SUM(E2:E3)</f>
        <v>1</v>
      </c>
    </row>
    <row r="3" spans="1:6" ht="28.5" customHeight="1">
      <c r="A3" s="991"/>
      <c r="B3" s="993"/>
      <c r="C3" s="270" t="s">
        <v>1171</v>
      </c>
      <c r="D3" s="349">
        <v>1</v>
      </c>
      <c r="E3" s="353">
        <f t="shared" si="0"/>
        <v>1</v>
      </c>
      <c r="F3" s="860"/>
    </row>
    <row r="4" spans="1:6" ht="28.5" customHeight="1">
      <c r="A4" s="991"/>
      <c r="B4" s="994" t="s">
        <v>156</v>
      </c>
      <c r="C4" s="271" t="s">
        <v>266</v>
      </c>
      <c r="D4" s="347"/>
      <c r="E4" s="351">
        <f t="shared" si="0"/>
        <v>0</v>
      </c>
      <c r="F4" s="952">
        <f>SUM(E4:E6)</f>
        <v>3</v>
      </c>
    </row>
    <row r="5" spans="1:6" ht="28.5" customHeight="1">
      <c r="A5" s="991"/>
      <c r="B5" s="995"/>
      <c r="C5" s="189" t="s">
        <v>61</v>
      </c>
      <c r="D5" s="347">
        <v>1</v>
      </c>
      <c r="E5" s="351">
        <f t="shared" si="0"/>
        <v>1</v>
      </c>
      <c r="F5" s="953"/>
    </row>
    <row r="6" spans="1:6" ht="28.5" customHeight="1">
      <c r="A6" s="991"/>
      <c r="B6" s="996"/>
      <c r="C6" s="272" t="s">
        <v>69</v>
      </c>
      <c r="D6" s="397">
        <v>2</v>
      </c>
      <c r="E6" s="354">
        <f t="shared" si="0"/>
        <v>2</v>
      </c>
      <c r="F6" s="954"/>
    </row>
    <row r="7" spans="1:6" ht="28.5" customHeight="1">
      <c r="A7" s="991"/>
      <c r="B7" s="259" t="s">
        <v>150</v>
      </c>
      <c r="C7" s="273" t="s">
        <v>278</v>
      </c>
      <c r="D7" s="350"/>
      <c r="E7" s="355">
        <f t="shared" si="0"/>
        <v>0</v>
      </c>
      <c r="F7" s="342">
        <f>SUM(E7)</f>
        <v>0</v>
      </c>
    </row>
    <row r="8" spans="1:6" ht="16.5">
      <c r="A8" s="934"/>
      <c r="B8" s="868"/>
      <c r="C8" s="868"/>
      <c r="D8" s="76">
        <f>SUM(D2:D7)</f>
        <v>4</v>
      </c>
      <c r="E8" s="76">
        <f>SUM(E2:E7)</f>
        <v>4</v>
      </c>
      <c r="F8" s="76">
        <f>SUM(F2:F7)</f>
        <v>4</v>
      </c>
    </row>
    <row r="11" spans="1:6" s="470" customFormat="1">
      <c r="C11" s="473"/>
    </row>
    <row r="12" spans="1:6" s="470" customFormat="1">
      <c r="C12" s="473"/>
    </row>
    <row r="13" spans="1:6" s="470" customFormat="1">
      <c r="C13" s="473"/>
    </row>
    <row r="14" spans="1:6" s="470" customFormat="1">
      <c r="C14" s="473"/>
    </row>
    <row r="15" spans="1:6" s="470" customFormat="1">
      <c r="C15" s="473"/>
    </row>
    <row r="16" spans="1:6" s="470" customFormat="1">
      <c r="C16" s="473"/>
    </row>
    <row r="17" spans="3:3" s="470" customFormat="1">
      <c r="C17" s="473"/>
    </row>
    <row r="18" spans="3:3" s="470" customFormat="1">
      <c r="C18" s="473"/>
    </row>
    <row r="19" spans="3:3" s="470" customFormat="1">
      <c r="C19" s="473"/>
    </row>
    <row r="20" spans="3:3" s="470" customFormat="1">
      <c r="C20" s="473"/>
    </row>
    <row r="21" spans="3:3" s="470" customFormat="1">
      <c r="C21" s="473"/>
    </row>
    <row r="22" spans="3:3" s="470" customFormat="1">
      <c r="C22" s="473"/>
    </row>
    <row r="23" spans="3:3" s="470" customFormat="1">
      <c r="C23" s="473"/>
    </row>
    <row r="24" spans="3:3" s="470" customFormat="1">
      <c r="C24" s="473"/>
    </row>
    <row r="25" spans="3:3" s="470" customFormat="1">
      <c r="C25" s="473"/>
    </row>
    <row r="26" spans="3:3" s="470" customFormat="1">
      <c r="C26" s="473"/>
    </row>
    <row r="27" spans="3:3" s="470" customFormat="1">
      <c r="C27" s="473"/>
    </row>
    <row r="28" spans="3:3" s="470" customFormat="1">
      <c r="C28" s="473"/>
    </row>
    <row r="29" spans="3:3" s="470" customFormat="1">
      <c r="C29" s="473"/>
    </row>
    <row r="30" spans="3:3" s="470" customFormat="1">
      <c r="C30" s="473"/>
    </row>
    <row r="31" spans="3:3" s="470" customFormat="1">
      <c r="C31" s="473"/>
    </row>
    <row r="32" spans="3:3" s="470" customFormat="1">
      <c r="C32" s="473"/>
    </row>
    <row r="33" spans="3:3" s="470" customFormat="1">
      <c r="C33" s="473"/>
    </row>
    <row r="34" spans="3:3" s="470" customFormat="1">
      <c r="C34" s="473"/>
    </row>
    <row r="35" spans="3:3" s="470" customFormat="1">
      <c r="C35" s="473"/>
    </row>
    <row r="36" spans="3:3" s="470" customFormat="1">
      <c r="C36" s="473"/>
    </row>
    <row r="37" spans="3:3" s="470" customFormat="1">
      <c r="C37" s="473"/>
    </row>
    <row r="38" spans="3:3" s="470" customFormat="1">
      <c r="C38" s="473"/>
    </row>
    <row r="39" spans="3:3" s="470" customFormat="1">
      <c r="C39" s="473"/>
    </row>
    <row r="40" spans="3:3" s="470" customFormat="1">
      <c r="C40" s="473"/>
    </row>
    <row r="41" spans="3:3" s="470" customFormat="1">
      <c r="C41" s="473"/>
    </row>
    <row r="42" spans="3:3" s="470" customFormat="1">
      <c r="C42" s="473"/>
    </row>
    <row r="43" spans="3:3" s="470" customFormat="1">
      <c r="C43" s="473"/>
    </row>
    <row r="44" spans="3:3" s="470" customFormat="1">
      <c r="C44" s="473"/>
    </row>
    <row r="45" spans="3:3" s="470" customFormat="1">
      <c r="C45" s="473"/>
    </row>
    <row r="46" spans="3:3" s="470" customFormat="1">
      <c r="C46" s="473"/>
    </row>
    <row r="47" spans="3:3" s="470" customFormat="1">
      <c r="C47" s="473"/>
    </row>
    <row r="48" spans="3:3" s="470" customFormat="1">
      <c r="C48" s="473"/>
    </row>
    <row r="49" spans="3:3" s="470" customFormat="1">
      <c r="C49" s="473"/>
    </row>
    <row r="50" spans="3:3" s="470" customFormat="1">
      <c r="C50" s="473"/>
    </row>
    <row r="51" spans="3:3" s="470" customFormat="1">
      <c r="C51" s="473"/>
    </row>
    <row r="52" spans="3:3" s="470" customFormat="1">
      <c r="C52" s="473"/>
    </row>
    <row r="53" spans="3:3" s="470" customFormat="1">
      <c r="C53" s="473"/>
    </row>
    <row r="54" spans="3:3" s="470" customFormat="1">
      <c r="C54" s="473"/>
    </row>
    <row r="55" spans="3:3" s="470" customFormat="1">
      <c r="C55" s="473"/>
    </row>
    <row r="56" spans="3:3" s="470" customFormat="1">
      <c r="C56" s="473"/>
    </row>
    <row r="57" spans="3:3" s="470" customFormat="1">
      <c r="C57" s="473"/>
    </row>
    <row r="58" spans="3:3" s="470" customFormat="1">
      <c r="C58" s="473"/>
    </row>
    <row r="59" spans="3:3" s="470" customFormat="1">
      <c r="C59" s="473"/>
    </row>
    <row r="60" spans="3:3" s="470" customFormat="1">
      <c r="C60" s="473"/>
    </row>
    <row r="61" spans="3:3" s="470" customFormat="1">
      <c r="C61" s="473"/>
    </row>
    <row r="62" spans="3:3" s="470" customFormat="1">
      <c r="C62" s="473"/>
    </row>
    <row r="63" spans="3:3" s="470" customFormat="1">
      <c r="C63" s="473"/>
    </row>
    <row r="64" spans="3:3" s="470" customFormat="1">
      <c r="C64" s="473"/>
    </row>
    <row r="65" spans="3:3" s="470" customFormat="1">
      <c r="C65" s="473"/>
    </row>
    <row r="66" spans="3:3" s="470" customFormat="1">
      <c r="C66" s="473"/>
    </row>
    <row r="67" spans="3:3" s="470" customFormat="1">
      <c r="C67" s="473"/>
    </row>
    <row r="68" spans="3:3" s="470" customFormat="1">
      <c r="C68" s="473"/>
    </row>
    <row r="69" spans="3:3" s="470" customFormat="1">
      <c r="C69" s="473"/>
    </row>
    <row r="70" spans="3:3" s="470" customFormat="1">
      <c r="C70" s="473"/>
    </row>
    <row r="71" spans="3:3" s="470" customFormat="1">
      <c r="C71" s="473"/>
    </row>
    <row r="72" spans="3:3" s="470" customFormat="1">
      <c r="C72" s="473"/>
    </row>
    <row r="73" spans="3:3" s="470" customFormat="1">
      <c r="C73" s="473"/>
    </row>
    <row r="74" spans="3:3" s="470" customFormat="1">
      <c r="C74" s="473"/>
    </row>
    <row r="75" spans="3:3" s="470" customFormat="1">
      <c r="C75" s="473"/>
    </row>
    <row r="76" spans="3:3" s="470" customFormat="1">
      <c r="C76" s="473"/>
    </row>
    <row r="77" spans="3:3" s="470" customFormat="1">
      <c r="C77" s="473"/>
    </row>
    <row r="78" spans="3:3" s="470" customFormat="1">
      <c r="C78" s="473"/>
    </row>
    <row r="79" spans="3:3" s="470" customFormat="1">
      <c r="C79" s="473"/>
    </row>
    <row r="80" spans="3:3" s="470" customFormat="1">
      <c r="C80" s="473"/>
    </row>
    <row r="81" spans="3:3" s="470" customFormat="1">
      <c r="C81" s="473"/>
    </row>
    <row r="82" spans="3:3" s="470" customFormat="1">
      <c r="C82" s="473"/>
    </row>
    <row r="83" spans="3:3" s="470" customFormat="1">
      <c r="C83" s="473"/>
    </row>
    <row r="84" spans="3:3" s="470" customFormat="1">
      <c r="C84" s="473"/>
    </row>
    <row r="85" spans="3:3" s="470" customFormat="1">
      <c r="C85" s="473"/>
    </row>
    <row r="86" spans="3:3" s="470" customFormat="1">
      <c r="C86" s="473"/>
    </row>
    <row r="87" spans="3:3" s="470" customFormat="1">
      <c r="C87" s="473"/>
    </row>
    <row r="88" spans="3:3" s="470" customFormat="1">
      <c r="C88" s="473"/>
    </row>
    <row r="89" spans="3:3" s="470" customFormat="1">
      <c r="C89" s="473"/>
    </row>
  </sheetData>
  <mergeCells count="6">
    <mergeCell ref="A2:A7"/>
    <mergeCell ref="A8:C8"/>
    <mergeCell ref="B2:B3"/>
    <mergeCell ref="B4:B6"/>
    <mergeCell ref="F2:F3"/>
    <mergeCell ref="F4:F6"/>
  </mergeCells>
  <pageMargins left="0.7" right="0.7" top="0.75" bottom="0.75" header="0.3" footer="0.3"/>
  <pageSetup scale="8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B1" zoomScale="90" zoomScaleNormal="90" workbookViewId="0">
      <selection activeCell="K35" sqref="K35"/>
    </sheetView>
  </sheetViews>
  <sheetFormatPr baseColWidth="10" defaultRowHeight="21" customHeight="1"/>
  <cols>
    <col min="1" max="1" width="16.140625" style="316" customWidth="1"/>
    <col min="2" max="2" width="16.85546875" style="316" customWidth="1"/>
    <col min="3" max="3" width="18" style="316" customWidth="1"/>
    <col min="4" max="4" width="18.140625" style="316" customWidth="1"/>
    <col min="5" max="5" width="16.85546875" style="646" customWidth="1"/>
    <col min="6" max="6" width="18.140625" style="316" customWidth="1"/>
    <col min="7" max="7" width="19.42578125" style="316" customWidth="1"/>
    <col min="8" max="16384" width="11.42578125" style="316"/>
  </cols>
  <sheetData>
    <row r="1" spans="1:7" ht="36" customHeight="1">
      <c r="A1" s="651" t="s">
        <v>147</v>
      </c>
      <c r="B1" s="652" t="s">
        <v>153</v>
      </c>
      <c r="C1" s="652" t="s">
        <v>148</v>
      </c>
      <c r="D1" s="652" t="s">
        <v>292</v>
      </c>
      <c r="E1" s="652" t="s">
        <v>253</v>
      </c>
      <c r="F1" s="652" t="s">
        <v>161</v>
      </c>
      <c r="G1" s="653" t="s">
        <v>159</v>
      </c>
    </row>
    <row r="2" spans="1:7" ht="21" customHeight="1">
      <c r="A2" s="1010" t="s">
        <v>949</v>
      </c>
      <c r="B2" s="1007" t="s">
        <v>145</v>
      </c>
      <c r="C2" s="998" t="s">
        <v>969</v>
      </c>
      <c r="D2" s="656" t="s">
        <v>360</v>
      </c>
      <c r="E2" s="657"/>
      <c r="F2" s="1007">
        <f>SUM(E2:E5)</f>
        <v>2</v>
      </c>
      <c r="G2" s="998">
        <f>SUM(F2:F23)</f>
        <v>10</v>
      </c>
    </row>
    <row r="3" spans="1:7" ht="21" customHeight="1">
      <c r="A3" s="1011"/>
      <c r="B3" s="1008"/>
      <c r="C3" s="999"/>
      <c r="D3" s="658" t="s">
        <v>307</v>
      </c>
      <c r="E3" s="654">
        <v>1</v>
      </c>
      <c r="F3" s="1008"/>
      <c r="G3" s="999"/>
    </row>
    <row r="4" spans="1:7" ht="21" customHeight="1">
      <c r="A4" s="1011"/>
      <c r="B4" s="1008"/>
      <c r="C4" s="999"/>
      <c r="D4" s="658" t="s">
        <v>1023</v>
      </c>
      <c r="E4" s="654"/>
      <c r="F4" s="1008"/>
      <c r="G4" s="999"/>
    </row>
    <row r="5" spans="1:7" ht="25.5" customHeight="1">
      <c r="A5" s="1011"/>
      <c r="B5" s="1008"/>
      <c r="C5" s="999"/>
      <c r="D5" s="658" t="s">
        <v>1024</v>
      </c>
      <c r="E5" s="654">
        <v>1</v>
      </c>
      <c r="F5" s="1008"/>
      <c r="G5" s="999"/>
    </row>
    <row r="6" spans="1:7" ht="21" customHeight="1">
      <c r="A6" s="1011"/>
      <c r="B6" s="1008"/>
      <c r="C6" s="999" t="s">
        <v>1028</v>
      </c>
      <c r="D6" s="658" t="s">
        <v>1025</v>
      </c>
      <c r="E6" s="654"/>
      <c r="F6" s="1008">
        <f>SUM(E6:E10)</f>
        <v>2</v>
      </c>
      <c r="G6" s="999"/>
    </row>
    <row r="7" spans="1:7" ht="21" customHeight="1">
      <c r="A7" s="1011"/>
      <c r="B7" s="1008"/>
      <c r="C7" s="999"/>
      <c r="D7" s="658" t="s">
        <v>1026</v>
      </c>
      <c r="E7" s="654"/>
      <c r="F7" s="1008"/>
      <c r="G7" s="999"/>
    </row>
    <row r="8" spans="1:7" ht="21" customHeight="1">
      <c r="A8" s="1011"/>
      <c r="B8" s="1008"/>
      <c r="C8" s="999"/>
      <c r="D8" s="658" t="s">
        <v>1027</v>
      </c>
      <c r="E8" s="654"/>
      <c r="F8" s="1008"/>
      <c r="G8" s="999"/>
    </row>
    <row r="9" spans="1:7" ht="21" customHeight="1">
      <c r="A9" s="1011"/>
      <c r="B9" s="1008"/>
      <c r="C9" s="999"/>
      <c r="D9" s="658" t="s">
        <v>1029</v>
      </c>
      <c r="E9" s="654">
        <v>1</v>
      </c>
      <c r="F9" s="1008"/>
      <c r="G9" s="999"/>
    </row>
    <row r="10" spans="1:7" ht="21" customHeight="1">
      <c r="A10" s="1011"/>
      <c r="B10" s="1008"/>
      <c r="C10" s="1000"/>
      <c r="D10" s="658" t="s">
        <v>293</v>
      </c>
      <c r="E10" s="654">
        <v>1</v>
      </c>
      <c r="F10" s="1008"/>
      <c r="G10" s="999"/>
    </row>
    <row r="11" spans="1:7" ht="21" customHeight="1">
      <c r="A11" s="1011"/>
      <c r="B11" s="1008"/>
      <c r="C11" s="998" t="s">
        <v>1141</v>
      </c>
      <c r="D11" s="658" t="s">
        <v>1025</v>
      </c>
      <c r="E11" s="654"/>
      <c r="F11" s="1008">
        <f>SUM(E11:E15)</f>
        <v>1</v>
      </c>
      <c r="G11" s="999"/>
    </row>
    <row r="12" spans="1:7" ht="21" customHeight="1">
      <c r="A12" s="1011"/>
      <c r="B12" s="1008"/>
      <c r="C12" s="999"/>
      <c r="D12" s="658" t="s">
        <v>1026</v>
      </c>
      <c r="E12" s="654"/>
      <c r="F12" s="1008"/>
      <c r="G12" s="999"/>
    </row>
    <row r="13" spans="1:7" ht="21" customHeight="1">
      <c r="A13" s="1011"/>
      <c r="B13" s="1008"/>
      <c r="C13" s="999"/>
      <c r="D13" s="658" t="s">
        <v>1027</v>
      </c>
      <c r="E13" s="654"/>
      <c r="F13" s="1008"/>
      <c r="G13" s="999"/>
    </row>
    <row r="14" spans="1:7" ht="21" customHeight="1">
      <c r="A14" s="1011"/>
      <c r="B14" s="1008"/>
      <c r="C14" s="999"/>
      <c r="D14" s="658" t="s">
        <v>1029</v>
      </c>
      <c r="E14" s="654"/>
      <c r="F14" s="1008"/>
      <c r="G14" s="999"/>
    </row>
    <row r="15" spans="1:7" ht="21" customHeight="1">
      <c r="A15" s="1011"/>
      <c r="B15" s="1008"/>
      <c r="C15" s="1000"/>
      <c r="D15" s="658" t="s">
        <v>293</v>
      </c>
      <c r="E15" s="654">
        <v>1</v>
      </c>
      <c r="F15" s="1008"/>
      <c r="G15" s="999"/>
    </row>
    <row r="16" spans="1:7" ht="21" customHeight="1">
      <c r="A16" s="1011"/>
      <c r="B16" s="1008"/>
      <c r="C16" s="998" t="s">
        <v>1030</v>
      </c>
      <c r="D16" s="658" t="s">
        <v>1027</v>
      </c>
      <c r="E16" s="654"/>
      <c r="F16" s="1008">
        <f>SUM(E16:E19)</f>
        <v>2</v>
      </c>
      <c r="G16" s="999"/>
    </row>
    <row r="17" spans="1:7" ht="21" customHeight="1">
      <c r="A17" s="1011"/>
      <c r="B17" s="1008"/>
      <c r="C17" s="999"/>
      <c r="D17" s="658" t="s">
        <v>360</v>
      </c>
      <c r="E17" s="654">
        <v>2</v>
      </c>
      <c r="F17" s="1008"/>
      <c r="G17" s="999"/>
    </row>
    <row r="18" spans="1:7" ht="21" customHeight="1">
      <c r="A18" s="1011"/>
      <c r="B18" s="1008"/>
      <c r="C18" s="999"/>
      <c r="D18" s="658" t="s">
        <v>1029</v>
      </c>
      <c r="E18" s="654"/>
      <c r="F18" s="1008"/>
      <c r="G18" s="999"/>
    </row>
    <row r="19" spans="1:7" ht="21" customHeight="1">
      <c r="A19" s="1011"/>
      <c r="B19" s="1008"/>
      <c r="C19" s="999"/>
      <c r="D19" s="658" t="s">
        <v>307</v>
      </c>
      <c r="E19" s="654"/>
      <c r="F19" s="1008"/>
      <c r="G19" s="999"/>
    </row>
    <row r="20" spans="1:7" ht="21" customHeight="1">
      <c r="A20" s="1011"/>
      <c r="B20" s="1008"/>
      <c r="C20" s="999" t="s">
        <v>1031</v>
      </c>
      <c r="D20" s="658" t="s">
        <v>1027</v>
      </c>
      <c r="E20" s="654">
        <v>1</v>
      </c>
      <c r="F20" s="1014">
        <f>SUM(E20:E23)</f>
        <v>3</v>
      </c>
      <c r="G20" s="999"/>
    </row>
    <row r="21" spans="1:7" ht="21" customHeight="1">
      <c r="A21" s="1011"/>
      <c r="B21" s="1008"/>
      <c r="C21" s="999"/>
      <c r="D21" s="658" t="s">
        <v>360</v>
      </c>
      <c r="E21" s="654">
        <v>2</v>
      </c>
      <c r="F21" s="1014"/>
      <c r="G21" s="999"/>
    </row>
    <row r="22" spans="1:7" ht="21" customHeight="1">
      <c r="A22" s="1011"/>
      <c r="B22" s="1008"/>
      <c r="C22" s="999"/>
      <c r="D22" s="658" t="s">
        <v>1029</v>
      </c>
      <c r="E22" s="654"/>
      <c r="F22" s="1014"/>
      <c r="G22" s="999"/>
    </row>
    <row r="23" spans="1:7" ht="21" customHeight="1">
      <c r="A23" s="1011"/>
      <c r="B23" s="1009"/>
      <c r="C23" s="1000"/>
      <c r="D23" s="658" t="s">
        <v>307</v>
      </c>
      <c r="E23" s="654"/>
      <c r="F23" s="1015"/>
      <c r="G23" s="1000"/>
    </row>
    <row r="24" spans="1:7" ht="21" customHeight="1">
      <c r="A24" s="1011"/>
      <c r="B24" s="1013" t="s">
        <v>2</v>
      </c>
      <c r="C24" s="1004" t="s">
        <v>972</v>
      </c>
      <c r="D24" s="682" t="s">
        <v>293</v>
      </c>
      <c r="E24" s="647"/>
      <c r="F24" s="1001">
        <f>SUM(E24:E27)</f>
        <v>1</v>
      </c>
      <c r="G24" s="1004">
        <f>SUM(F24:F24)</f>
        <v>1</v>
      </c>
    </row>
    <row r="25" spans="1:7" ht="21" customHeight="1">
      <c r="A25" s="1011"/>
      <c r="B25" s="1013"/>
      <c r="C25" s="1005"/>
      <c r="D25" s="659" t="s">
        <v>1023</v>
      </c>
      <c r="E25" s="647">
        <v>1</v>
      </c>
      <c r="F25" s="1002"/>
      <c r="G25" s="1005"/>
    </row>
    <row r="26" spans="1:7" ht="21" customHeight="1">
      <c r="A26" s="1011"/>
      <c r="B26" s="1013"/>
      <c r="C26" s="1005"/>
      <c r="D26" s="659" t="s">
        <v>1032</v>
      </c>
      <c r="E26" s="647"/>
      <c r="F26" s="1002"/>
      <c r="G26" s="1005"/>
    </row>
    <row r="27" spans="1:7" ht="21" customHeight="1">
      <c r="A27" s="1011"/>
      <c r="B27" s="1013"/>
      <c r="C27" s="1006"/>
      <c r="D27" s="659" t="s">
        <v>1033</v>
      </c>
      <c r="E27" s="647"/>
      <c r="F27" s="1003"/>
      <c r="G27" s="1006"/>
    </row>
    <row r="28" spans="1:7" ht="21" customHeight="1">
      <c r="A28" s="1011"/>
      <c r="B28" s="1007" t="s">
        <v>149</v>
      </c>
      <c r="C28" s="998" t="s">
        <v>971</v>
      </c>
      <c r="D28" s="658" t="s">
        <v>1034</v>
      </c>
      <c r="E28" s="654"/>
      <c r="F28" s="1007">
        <f>SUM(E28:E31)</f>
        <v>8</v>
      </c>
      <c r="G28" s="998">
        <f>SUM(F28:F37)</f>
        <v>19</v>
      </c>
    </row>
    <row r="29" spans="1:7" ht="21" customHeight="1">
      <c r="A29" s="1011"/>
      <c r="B29" s="1008"/>
      <c r="C29" s="999"/>
      <c r="D29" s="658" t="s">
        <v>1035</v>
      </c>
      <c r="E29" s="654"/>
      <c r="F29" s="1008"/>
      <c r="G29" s="999"/>
    </row>
    <row r="30" spans="1:7" ht="21" customHeight="1">
      <c r="A30" s="1011"/>
      <c r="B30" s="1008"/>
      <c r="C30" s="999"/>
      <c r="D30" s="658" t="s">
        <v>422</v>
      </c>
      <c r="E30" s="654">
        <v>1</v>
      </c>
      <c r="F30" s="1008"/>
      <c r="G30" s="999"/>
    </row>
    <row r="31" spans="1:7" ht="21" customHeight="1">
      <c r="A31" s="1011"/>
      <c r="B31" s="1008"/>
      <c r="C31" s="1000"/>
      <c r="D31" s="658" t="s">
        <v>1036</v>
      </c>
      <c r="E31" s="654">
        <v>7</v>
      </c>
      <c r="F31" s="1009"/>
      <c r="G31" s="999"/>
    </row>
    <row r="32" spans="1:7" ht="21" customHeight="1">
      <c r="A32" s="1011"/>
      <c r="B32" s="1008"/>
      <c r="C32" s="998" t="s">
        <v>970</v>
      </c>
      <c r="D32" s="658" t="s">
        <v>360</v>
      </c>
      <c r="E32" s="655">
        <v>4</v>
      </c>
      <c r="F32" s="1007">
        <f>SUM(E32:E35)</f>
        <v>9</v>
      </c>
      <c r="G32" s="999"/>
    </row>
    <row r="33" spans="1:7" ht="21" customHeight="1">
      <c r="A33" s="1011"/>
      <c r="B33" s="1008"/>
      <c r="C33" s="999"/>
      <c r="D33" s="658" t="s">
        <v>307</v>
      </c>
      <c r="E33" s="654">
        <v>2</v>
      </c>
      <c r="F33" s="1008"/>
      <c r="G33" s="999"/>
    </row>
    <row r="34" spans="1:7" ht="21" customHeight="1">
      <c r="A34" s="1011"/>
      <c r="B34" s="1008"/>
      <c r="C34" s="999"/>
      <c r="D34" s="658" t="s">
        <v>1023</v>
      </c>
      <c r="E34" s="654">
        <v>2</v>
      </c>
      <c r="F34" s="1008"/>
      <c r="G34" s="999"/>
    </row>
    <row r="35" spans="1:7" ht="21" customHeight="1">
      <c r="A35" s="1011"/>
      <c r="B35" s="1008"/>
      <c r="C35" s="1000"/>
      <c r="D35" s="658" t="s">
        <v>422</v>
      </c>
      <c r="E35" s="654">
        <v>1</v>
      </c>
      <c r="F35" s="1009"/>
      <c r="G35" s="999"/>
    </row>
    <row r="36" spans="1:7" ht="21" customHeight="1">
      <c r="A36" s="1011"/>
      <c r="B36" s="1008"/>
      <c r="C36" s="998" t="s">
        <v>1003</v>
      </c>
      <c r="D36" s="658" t="s">
        <v>1033</v>
      </c>
      <c r="E36" s="654">
        <v>1</v>
      </c>
      <c r="F36" s="1007">
        <f>SUM(E36:E37)</f>
        <v>2</v>
      </c>
      <c r="G36" s="999"/>
    </row>
    <row r="37" spans="1:7" ht="21" customHeight="1">
      <c r="A37" s="1012"/>
      <c r="B37" s="1009"/>
      <c r="C37" s="1000"/>
      <c r="D37" s="660" t="s">
        <v>1037</v>
      </c>
      <c r="E37" s="661">
        <v>1</v>
      </c>
      <c r="F37" s="1009"/>
      <c r="G37" s="1000"/>
    </row>
    <row r="38" spans="1:7" ht="21" customHeight="1">
      <c r="A38" s="997"/>
      <c r="B38" s="997"/>
      <c r="C38" s="997"/>
      <c r="D38" s="648"/>
      <c r="E38" s="649">
        <f>SUM(E2:E37)</f>
        <v>30</v>
      </c>
      <c r="F38" s="649"/>
      <c r="G38" s="649">
        <f>SUM(G2:G37)</f>
        <v>30</v>
      </c>
    </row>
    <row r="39" spans="1:7" ht="21" customHeight="1">
      <c r="A39" s="650"/>
      <c r="B39" s="650"/>
      <c r="C39" s="650"/>
      <c r="D39" s="650"/>
      <c r="E39" s="647"/>
      <c r="F39" s="650"/>
      <c r="G39" s="650"/>
    </row>
    <row r="40" spans="1:7" ht="21" customHeight="1">
      <c r="A40" s="650"/>
      <c r="B40" s="650"/>
      <c r="C40" s="650"/>
      <c r="D40" s="650"/>
      <c r="E40" s="647"/>
      <c r="F40" s="650"/>
      <c r="G40" s="650"/>
    </row>
  </sheetData>
  <mergeCells count="26">
    <mergeCell ref="C2:C5"/>
    <mergeCell ref="C6:C10"/>
    <mergeCell ref="C16:C19"/>
    <mergeCell ref="C20:C23"/>
    <mergeCell ref="F2:F5"/>
    <mergeCell ref="F6:F10"/>
    <mergeCell ref="F16:F19"/>
    <mergeCell ref="F20:F23"/>
    <mergeCell ref="C11:C15"/>
    <mergeCell ref="F11:F15"/>
    <mergeCell ref="A38:C38"/>
    <mergeCell ref="C32:C35"/>
    <mergeCell ref="F24:F27"/>
    <mergeCell ref="G24:G27"/>
    <mergeCell ref="B28:B37"/>
    <mergeCell ref="C28:C31"/>
    <mergeCell ref="F28:F31"/>
    <mergeCell ref="G28:G37"/>
    <mergeCell ref="F32:F35"/>
    <mergeCell ref="C36:C37"/>
    <mergeCell ref="F36:F37"/>
    <mergeCell ref="A2:A37"/>
    <mergeCell ref="B2:B23"/>
    <mergeCell ref="B24:B27"/>
    <mergeCell ref="C24:C27"/>
    <mergeCell ref="G2:G23"/>
  </mergeCells>
  <pageMargins left="0.7" right="0.7" top="0.75" bottom="0.75" header="0.3" footer="0.3"/>
  <pageSetup orientation="portrait" horizontalDpi="0" verticalDpi="0" r:id="rId1"/>
  <ignoredErrors>
    <ignoredError sqref="F24 F28 F32 F36 F16 F2 F11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C22" zoomScale="80" zoomScaleNormal="80" workbookViewId="0">
      <selection activeCell="E4" sqref="E4"/>
    </sheetView>
  </sheetViews>
  <sheetFormatPr baseColWidth="10" defaultRowHeight="19.5"/>
  <cols>
    <col min="1" max="1" width="16.28515625" style="316" customWidth="1"/>
    <col min="2" max="2" width="17.42578125" style="316" customWidth="1"/>
    <col min="3" max="3" width="24" style="667" customWidth="1"/>
    <col min="4" max="4" width="18.85546875" style="316" customWidth="1"/>
    <col min="5" max="5" width="15.42578125" style="316" customWidth="1"/>
    <col min="6" max="6" width="15" style="316" customWidth="1"/>
    <col min="7" max="7" width="16" style="316" customWidth="1"/>
    <col min="8" max="16384" width="11.42578125" style="316"/>
  </cols>
  <sheetData>
    <row r="1" spans="1:7" ht="39.75" customHeight="1">
      <c r="A1" s="668" t="s">
        <v>147</v>
      </c>
      <c r="B1" s="668" t="s">
        <v>153</v>
      </c>
      <c r="C1" s="669" t="s">
        <v>148</v>
      </c>
      <c r="D1" s="668" t="s">
        <v>292</v>
      </c>
      <c r="E1" s="668" t="s">
        <v>250</v>
      </c>
      <c r="F1" s="668" t="s">
        <v>161</v>
      </c>
      <c r="G1" s="668" t="s">
        <v>159</v>
      </c>
    </row>
    <row r="2" spans="1:7" ht="16.5">
      <c r="A2" s="1024" t="s">
        <v>1044</v>
      </c>
      <c r="B2" s="1025" t="s">
        <v>2</v>
      </c>
      <c r="C2" s="1016" t="s">
        <v>1045</v>
      </c>
      <c r="D2" s="671" t="s">
        <v>1046</v>
      </c>
      <c r="E2" s="673"/>
      <c r="F2" s="1017">
        <f>SUM(E2:E3)</f>
        <v>1</v>
      </c>
      <c r="G2" s="1017">
        <f>SUM(F2:F43)</f>
        <v>12</v>
      </c>
    </row>
    <row r="3" spans="1:7" ht="16.5">
      <c r="A3" s="1024"/>
      <c r="B3" s="1025"/>
      <c r="C3" s="1016"/>
      <c r="D3" s="671" t="s">
        <v>1047</v>
      </c>
      <c r="E3" s="674">
        <v>1</v>
      </c>
      <c r="F3" s="1017"/>
      <c r="G3" s="1017"/>
    </row>
    <row r="4" spans="1:7" ht="16.5">
      <c r="A4" s="1024"/>
      <c r="B4" s="1025"/>
      <c r="C4" s="1018" t="s">
        <v>1048</v>
      </c>
      <c r="D4" s="671" t="s">
        <v>1049</v>
      </c>
      <c r="E4" s="674"/>
      <c r="F4" s="1021">
        <f>SUM(E4:E8)</f>
        <v>2</v>
      </c>
      <c r="G4" s="1017"/>
    </row>
    <row r="5" spans="1:7" ht="33">
      <c r="A5" s="1024"/>
      <c r="B5" s="1025"/>
      <c r="C5" s="1019"/>
      <c r="D5" s="671" t="s">
        <v>1050</v>
      </c>
      <c r="E5" s="674"/>
      <c r="F5" s="1022"/>
      <c r="G5" s="1017"/>
    </row>
    <row r="6" spans="1:7" ht="16.5">
      <c r="A6" s="1024"/>
      <c r="B6" s="1025"/>
      <c r="C6" s="1019"/>
      <c r="D6" s="671" t="s">
        <v>1051</v>
      </c>
      <c r="E6" s="674"/>
      <c r="F6" s="1022"/>
      <c r="G6" s="1017"/>
    </row>
    <row r="7" spans="1:7" ht="16.5">
      <c r="A7" s="1024"/>
      <c r="B7" s="1025"/>
      <c r="C7" s="1019"/>
      <c r="D7" s="671" t="s">
        <v>1108</v>
      </c>
      <c r="E7" s="674">
        <v>1</v>
      </c>
      <c r="F7" s="1022"/>
      <c r="G7" s="1017"/>
    </row>
    <row r="8" spans="1:7" ht="16.5">
      <c r="A8" s="1024"/>
      <c r="B8" s="1025"/>
      <c r="C8" s="1020"/>
      <c r="D8" s="671" t="s">
        <v>1169</v>
      </c>
      <c r="E8" s="674">
        <v>1</v>
      </c>
      <c r="F8" s="1023"/>
      <c r="G8" s="1017"/>
    </row>
    <row r="9" spans="1:7" ht="16.5">
      <c r="A9" s="1024"/>
      <c r="B9" s="1025"/>
      <c r="C9" s="1018" t="s">
        <v>1052</v>
      </c>
      <c r="D9" s="671" t="s">
        <v>1053</v>
      </c>
      <c r="E9" s="674">
        <v>1</v>
      </c>
      <c r="F9" s="1021">
        <f>SUM(E9:E13)</f>
        <v>2</v>
      </c>
      <c r="G9" s="1017"/>
    </row>
    <row r="10" spans="1:7" ht="16.5">
      <c r="A10" s="1024"/>
      <c r="B10" s="1025"/>
      <c r="C10" s="1019"/>
      <c r="D10" s="671" t="s">
        <v>1054</v>
      </c>
      <c r="E10" s="674"/>
      <c r="F10" s="1022"/>
      <c r="G10" s="1017"/>
    </row>
    <row r="11" spans="1:7" ht="16.5">
      <c r="A11" s="1024"/>
      <c r="B11" s="1025"/>
      <c r="C11" s="1019"/>
      <c r="D11" s="671" t="s">
        <v>1055</v>
      </c>
      <c r="E11" s="674"/>
      <c r="F11" s="1022"/>
      <c r="G11" s="1017"/>
    </row>
    <row r="12" spans="1:7" ht="16.5">
      <c r="A12" s="1024"/>
      <c r="B12" s="1025"/>
      <c r="C12" s="1019"/>
      <c r="D12" s="671" t="s">
        <v>1056</v>
      </c>
      <c r="E12" s="674"/>
      <c r="F12" s="1022"/>
      <c r="G12" s="1017"/>
    </row>
    <row r="13" spans="1:7" ht="16.5">
      <c r="A13" s="1024"/>
      <c r="B13" s="1025"/>
      <c r="C13" s="1020"/>
      <c r="D13" s="671" t="s">
        <v>1170</v>
      </c>
      <c r="E13" s="674">
        <v>1</v>
      </c>
      <c r="F13" s="1023"/>
      <c r="G13" s="1017"/>
    </row>
    <row r="14" spans="1:7" ht="16.5">
      <c r="A14" s="1024"/>
      <c r="B14" s="1025"/>
      <c r="C14" s="1016" t="s">
        <v>1057</v>
      </c>
      <c r="D14" s="671" t="s">
        <v>1058</v>
      </c>
      <c r="E14" s="674">
        <v>1</v>
      </c>
      <c r="F14" s="1017">
        <f>SUM(E14:E21)</f>
        <v>3</v>
      </c>
      <c r="G14" s="1017"/>
    </row>
    <row r="15" spans="1:7" ht="33">
      <c r="A15" s="1024"/>
      <c r="B15" s="1025"/>
      <c r="C15" s="1016"/>
      <c r="D15" s="671" t="s">
        <v>1059</v>
      </c>
      <c r="E15" s="674">
        <v>1</v>
      </c>
      <c r="F15" s="1017"/>
      <c r="G15" s="1017"/>
    </row>
    <row r="16" spans="1:7" ht="16.5">
      <c r="A16" s="1024"/>
      <c r="B16" s="1025"/>
      <c r="C16" s="1016"/>
      <c r="D16" s="671" t="s">
        <v>1060</v>
      </c>
      <c r="E16" s="674"/>
      <c r="F16" s="1017"/>
      <c r="G16" s="1017"/>
    </row>
    <row r="17" spans="1:7" ht="33">
      <c r="A17" s="1024"/>
      <c r="B17" s="1025"/>
      <c r="C17" s="1016"/>
      <c r="D17" s="671" t="s">
        <v>1061</v>
      </c>
      <c r="E17" s="674">
        <v>1</v>
      </c>
      <c r="F17" s="1017"/>
      <c r="G17" s="1017"/>
    </row>
    <row r="18" spans="1:7" ht="33">
      <c r="A18" s="1024"/>
      <c r="B18" s="1025"/>
      <c r="C18" s="1016"/>
      <c r="D18" s="671" t="s">
        <v>1062</v>
      </c>
      <c r="E18" s="674"/>
      <c r="F18" s="1017"/>
      <c r="G18" s="1017"/>
    </row>
    <row r="19" spans="1:7" ht="16.5">
      <c r="A19" s="1024"/>
      <c r="B19" s="1025"/>
      <c r="C19" s="1016"/>
      <c r="D19" s="671" t="s">
        <v>1063</v>
      </c>
      <c r="E19" s="674"/>
      <c r="F19" s="1017"/>
      <c r="G19" s="1017"/>
    </row>
    <row r="20" spans="1:7" ht="33">
      <c r="A20" s="1024"/>
      <c r="B20" s="1025"/>
      <c r="C20" s="1016"/>
      <c r="D20" s="671" t="s">
        <v>1064</v>
      </c>
      <c r="E20" s="674"/>
      <c r="F20" s="1017"/>
      <c r="G20" s="1017"/>
    </row>
    <row r="21" spans="1:7" ht="33">
      <c r="A21" s="1024"/>
      <c r="B21" s="1025"/>
      <c r="C21" s="1016"/>
      <c r="D21" s="671" t="s">
        <v>1065</v>
      </c>
      <c r="E21" s="674"/>
      <c r="F21" s="1017"/>
      <c r="G21" s="1017"/>
    </row>
    <row r="22" spans="1:7" ht="16.5">
      <c r="A22" s="1024"/>
      <c r="B22" s="1025"/>
      <c r="C22" s="1016" t="s">
        <v>1066</v>
      </c>
      <c r="D22" s="671">
        <v>520</v>
      </c>
      <c r="E22" s="674"/>
      <c r="F22" s="1017">
        <f>SUM(E22:E24)</f>
        <v>0</v>
      </c>
      <c r="G22" s="1017"/>
    </row>
    <row r="23" spans="1:7" ht="16.5">
      <c r="A23" s="1024"/>
      <c r="B23" s="1025"/>
      <c r="C23" s="1016"/>
      <c r="D23" s="671">
        <v>530</v>
      </c>
      <c r="E23" s="674"/>
      <c r="F23" s="1017"/>
      <c r="G23" s="1017"/>
    </row>
    <row r="24" spans="1:7" ht="16.5">
      <c r="A24" s="1024"/>
      <c r="B24" s="1025"/>
      <c r="C24" s="1016"/>
      <c r="D24" s="671">
        <v>540</v>
      </c>
      <c r="E24" s="674"/>
      <c r="F24" s="1017"/>
      <c r="G24" s="1017"/>
    </row>
    <row r="25" spans="1:7" ht="16.5">
      <c r="A25" s="1024"/>
      <c r="B25" s="1025"/>
      <c r="C25" s="1016" t="s">
        <v>1067</v>
      </c>
      <c r="D25" s="671">
        <v>640</v>
      </c>
      <c r="E25" s="674"/>
      <c r="F25" s="1017">
        <f>SUM(E25:E27)</f>
        <v>0</v>
      </c>
      <c r="G25" s="1017"/>
    </row>
    <row r="26" spans="1:7" ht="16.5">
      <c r="A26" s="1024"/>
      <c r="B26" s="1025"/>
      <c r="C26" s="1016"/>
      <c r="D26" s="671" t="s">
        <v>1068</v>
      </c>
      <c r="E26" s="674"/>
      <c r="F26" s="1017"/>
      <c r="G26" s="1017"/>
    </row>
    <row r="27" spans="1:7" ht="33">
      <c r="A27" s="1024"/>
      <c r="B27" s="1025"/>
      <c r="C27" s="1016"/>
      <c r="D27" s="671" t="s">
        <v>1069</v>
      </c>
      <c r="E27" s="674"/>
      <c r="F27" s="1017"/>
      <c r="G27" s="1017"/>
    </row>
    <row r="28" spans="1:7" ht="16.5">
      <c r="A28" s="1024"/>
      <c r="B28" s="1025"/>
      <c r="C28" s="670" t="s">
        <v>1070</v>
      </c>
      <c r="D28" s="688">
        <v>750</v>
      </c>
      <c r="E28" s="674"/>
      <c r="F28" s="672">
        <f>SUM(E28)</f>
        <v>0</v>
      </c>
      <c r="G28" s="1017"/>
    </row>
    <row r="29" spans="1:7" ht="16.5">
      <c r="A29" s="1024"/>
      <c r="B29" s="1025"/>
      <c r="C29" s="1016" t="s">
        <v>1071</v>
      </c>
      <c r="D29" s="671" t="s">
        <v>1072</v>
      </c>
      <c r="E29" s="674"/>
      <c r="F29" s="1017">
        <f>SUM(E29:E31)</f>
        <v>0</v>
      </c>
      <c r="G29" s="1017"/>
    </row>
    <row r="30" spans="1:7" ht="16.5">
      <c r="A30" s="1024"/>
      <c r="B30" s="1025"/>
      <c r="C30" s="1016"/>
      <c r="D30" s="671" t="s">
        <v>1073</v>
      </c>
      <c r="E30" s="674"/>
      <c r="F30" s="1017"/>
      <c r="G30" s="1017"/>
    </row>
    <row r="31" spans="1:7" ht="16.5">
      <c r="A31" s="1024"/>
      <c r="B31" s="1025"/>
      <c r="C31" s="1016"/>
      <c r="D31" s="671" t="s">
        <v>1074</v>
      </c>
      <c r="E31" s="674"/>
      <c r="F31" s="1017"/>
      <c r="G31" s="1017"/>
    </row>
    <row r="32" spans="1:7" ht="16.5">
      <c r="A32" s="1024"/>
      <c r="B32" s="1025"/>
      <c r="C32" s="1016" t="s">
        <v>1075</v>
      </c>
      <c r="D32" s="671" t="s">
        <v>1076</v>
      </c>
      <c r="E32" s="674">
        <v>2</v>
      </c>
      <c r="F32" s="1017">
        <f>SUM(E32:E34)</f>
        <v>2</v>
      </c>
      <c r="G32" s="1017"/>
    </row>
    <row r="33" spans="1:7" ht="16.5">
      <c r="A33" s="1024"/>
      <c r="B33" s="1025"/>
      <c r="C33" s="1016"/>
      <c r="D33" s="671" t="s">
        <v>1077</v>
      </c>
      <c r="E33" s="674"/>
      <c r="F33" s="1017"/>
      <c r="G33" s="1017"/>
    </row>
    <row r="34" spans="1:7" ht="16.5">
      <c r="A34" s="1024"/>
      <c r="B34" s="1025"/>
      <c r="C34" s="1016"/>
      <c r="D34" s="671" t="s">
        <v>1078</v>
      </c>
      <c r="E34" s="674"/>
      <c r="F34" s="1017"/>
      <c r="G34" s="1017"/>
    </row>
    <row r="35" spans="1:7" ht="16.5">
      <c r="A35" s="1024"/>
      <c r="B35" s="1025"/>
      <c r="C35" s="1016" t="s">
        <v>1079</v>
      </c>
      <c r="D35" s="671" t="s">
        <v>1080</v>
      </c>
      <c r="E35" s="674"/>
      <c r="F35" s="1017">
        <f>SUM(E35:E37)</f>
        <v>0</v>
      </c>
      <c r="G35" s="1017"/>
    </row>
    <row r="36" spans="1:7" ht="16.5">
      <c r="A36" s="1024"/>
      <c r="B36" s="1025"/>
      <c r="C36" s="1016"/>
      <c r="D36" s="671" t="s">
        <v>1081</v>
      </c>
      <c r="E36" s="674"/>
      <c r="F36" s="1017"/>
      <c r="G36" s="1017"/>
    </row>
    <row r="37" spans="1:7" ht="16.5">
      <c r="A37" s="1024"/>
      <c r="B37" s="1025"/>
      <c r="C37" s="1016"/>
      <c r="D37" s="671" t="s">
        <v>1082</v>
      </c>
      <c r="E37" s="674"/>
      <c r="F37" s="1017"/>
      <c r="G37" s="1017"/>
    </row>
    <row r="38" spans="1:7" ht="16.5">
      <c r="A38" s="1024"/>
      <c r="B38" s="1025"/>
      <c r="C38" s="1016" t="s">
        <v>1083</v>
      </c>
      <c r="D38" s="671" t="s">
        <v>1084</v>
      </c>
      <c r="E38" s="674"/>
      <c r="F38" s="1017">
        <f>SUM(E38:E40)</f>
        <v>1</v>
      </c>
      <c r="G38" s="1017"/>
    </row>
    <row r="39" spans="1:7" ht="16.5">
      <c r="A39" s="1024"/>
      <c r="B39" s="1025"/>
      <c r="C39" s="1016"/>
      <c r="D39" s="671" t="s">
        <v>1085</v>
      </c>
      <c r="E39" s="674"/>
      <c r="F39" s="1017"/>
      <c r="G39" s="1017"/>
    </row>
    <row r="40" spans="1:7" ht="16.5">
      <c r="A40" s="1024"/>
      <c r="B40" s="1025"/>
      <c r="C40" s="1016"/>
      <c r="D40" s="671" t="s">
        <v>1086</v>
      </c>
      <c r="E40" s="674">
        <v>1</v>
      </c>
      <c r="F40" s="1017"/>
      <c r="G40" s="1017"/>
    </row>
    <row r="41" spans="1:7" ht="16.5">
      <c r="A41" s="1024"/>
      <c r="B41" s="1025"/>
      <c r="C41" s="1016" t="s">
        <v>1087</v>
      </c>
      <c r="D41" s="671" t="s">
        <v>1088</v>
      </c>
      <c r="E41" s="674">
        <v>1</v>
      </c>
      <c r="F41" s="1017">
        <f>SUM(E41:E43)</f>
        <v>1</v>
      </c>
      <c r="G41" s="1017"/>
    </row>
    <row r="42" spans="1:7" ht="16.5">
      <c r="A42" s="1024"/>
      <c r="B42" s="1025"/>
      <c r="C42" s="1016"/>
      <c r="D42" s="671" t="s">
        <v>1089</v>
      </c>
      <c r="E42" s="674"/>
      <c r="F42" s="1017"/>
      <c r="G42" s="1017"/>
    </row>
    <row r="43" spans="1:7" ht="16.5">
      <c r="A43" s="1024"/>
      <c r="B43" s="1025"/>
      <c r="C43" s="1016"/>
      <c r="D43" s="671" t="s">
        <v>1090</v>
      </c>
      <c r="E43" s="674"/>
      <c r="F43" s="1017"/>
      <c r="G43" s="1017"/>
    </row>
    <row r="44" spans="1:7" ht="16.5">
      <c r="A44" s="997"/>
      <c r="B44" s="997"/>
      <c r="C44" s="997"/>
      <c r="D44" s="648"/>
      <c r="E44" s="649">
        <f>SUM(E2:E43)</f>
        <v>12</v>
      </c>
      <c r="F44" s="649"/>
      <c r="G44" s="649">
        <f>SUM(G2)</f>
        <v>12</v>
      </c>
    </row>
    <row r="45" spans="1:7" ht="18">
      <c r="A45" s="650"/>
      <c r="B45" s="650"/>
      <c r="C45" s="666"/>
      <c r="D45" s="650"/>
      <c r="E45" s="650"/>
      <c r="F45" s="650"/>
      <c r="G45" s="650"/>
    </row>
    <row r="46" spans="1:7" ht="18">
      <c r="A46" s="650"/>
      <c r="B46" s="650"/>
      <c r="C46" s="666"/>
      <c r="D46" s="650"/>
      <c r="E46" s="650"/>
      <c r="F46" s="650"/>
      <c r="G46" s="650"/>
    </row>
  </sheetData>
  <mergeCells count="26">
    <mergeCell ref="A44:C44"/>
    <mergeCell ref="C32:C34"/>
    <mergeCell ref="F32:F34"/>
    <mergeCell ref="C35:C37"/>
    <mergeCell ref="F35:F37"/>
    <mergeCell ref="C38:C40"/>
    <mergeCell ref="F38:F40"/>
    <mergeCell ref="A2:A43"/>
    <mergeCell ref="B2:B43"/>
    <mergeCell ref="C2:C3"/>
    <mergeCell ref="F2:F3"/>
    <mergeCell ref="F14:F21"/>
    <mergeCell ref="C22:C24"/>
    <mergeCell ref="F22:F24"/>
    <mergeCell ref="C25:C27"/>
    <mergeCell ref="F25:F27"/>
    <mergeCell ref="C41:C43"/>
    <mergeCell ref="F41:F43"/>
    <mergeCell ref="G2:G43"/>
    <mergeCell ref="C14:C21"/>
    <mergeCell ref="C29:C31"/>
    <mergeCell ref="F29:F31"/>
    <mergeCell ref="C4:C8"/>
    <mergeCell ref="C9:C13"/>
    <mergeCell ref="F9:F13"/>
    <mergeCell ref="F4:F8"/>
  </mergeCells>
  <pageMargins left="0.7" right="0.7" top="0.75" bottom="0.75" header="0.3" footer="0.3"/>
  <pageSetup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opLeftCell="A14" zoomScale="80" zoomScaleNormal="80" workbookViewId="0">
      <selection activeCell="E20" sqref="E20"/>
    </sheetView>
  </sheetViews>
  <sheetFormatPr baseColWidth="10" defaultColWidth="9.28515625" defaultRowHeight="12.75"/>
  <cols>
    <col min="1" max="1" width="14.5703125" customWidth="1"/>
    <col min="2" max="2" width="15" customWidth="1"/>
    <col min="3" max="3" width="19.5703125" customWidth="1"/>
    <col min="4" max="4" width="21.7109375" customWidth="1"/>
    <col min="5" max="5" width="16" customWidth="1"/>
    <col min="6" max="6" width="15.140625" customWidth="1"/>
    <col min="7" max="7" width="14.7109375" customWidth="1"/>
    <col min="8" max="33" width="9.28515625" style="316"/>
  </cols>
  <sheetData>
    <row r="1" spans="1:33" ht="74.25" customHeight="1" thickBot="1">
      <c r="A1" s="689" t="s">
        <v>147</v>
      </c>
      <c r="B1" s="690" t="s">
        <v>153</v>
      </c>
      <c r="C1" s="690" t="s">
        <v>148</v>
      </c>
      <c r="D1" s="690" t="s">
        <v>292</v>
      </c>
      <c r="E1" s="690" t="s">
        <v>240</v>
      </c>
      <c r="F1" s="690" t="s">
        <v>161</v>
      </c>
      <c r="G1" s="690" t="s">
        <v>159</v>
      </c>
    </row>
    <row r="2" spans="1:33" ht="16.5">
      <c r="A2" s="1026" t="s">
        <v>1101</v>
      </c>
      <c r="B2" s="1029" t="s">
        <v>2</v>
      </c>
      <c r="C2" s="1032" t="s">
        <v>1109</v>
      </c>
      <c r="D2" s="691" t="s">
        <v>1110</v>
      </c>
      <c r="E2" s="654">
        <v>3</v>
      </c>
      <c r="F2" s="1035">
        <f>SUM(E2:E10)</f>
        <v>5</v>
      </c>
      <c r="G2" s="1038">
        <f>SUM(F2:F23)</f>
        <v>8</v>
      </c>
    </row>
    <row r="3" spans="1:33" ht="16.5">
      <c r="A3" s="1027"/>
      <c r="B3" s="1030"/>
      <c r="C3" s="1033"/>
      <c r="D3" s="691" t="s">
        <v>1111</v>
      </c>
      <c r="E3" s="693">
        <v>1</v>
      </c>
      <c r="F3" s="1036"/>
      <c r="G3" s="1039"/>
    </row>
    <row r="4" spans="1:33" ht="16.5">
      <c r="A4" s="1027"/>
      <c r="B4" s="1030"/>
      <c r="C4" s="1033"/>
      <c r="D4" s="691" t="s">
        <v>1112</v>
      </c>
      <c r="E4" s="693"/>
      <c r="F4" s="1036"/>
      <c r="G4" s="1039"/>
    </row>
    <row r="5" spans="1:33" ht="16.5">
      <c r="A5" s="1027"/>
      <c r="B5" s="1030"/>
      <c r="C5" s="1033"/>
      <c r="D5" s="691" t="s">
        <v>1113</v>
      </c>
      <c r="E5" s="693"/>
      <c r="F5" s="1036"/>
      <c r="G5" s="1039"/>
    </row>
    <row r="6" spans="1:33" ht="16.5">
      <c r="A6" s="1027"/>
      <c r="B6" s="1030"/>
      <c r="C6" s="1033"/>
      <c r="D6" s="691" t="s">
        <v>1114</v>
      </c>
      <c r="E6" s="693"/>
      <c r="F6" s="1036"/>
      <c r="G6" s="1039"/>
    </row>
    <row r="7" spans="1:33" ht="16.5">
      <c r="A7" s="1027"/>
      <c r="B7" s="1030"/>
      <c r="C7" s="1033"/>
      <c r="D7" s="691" t="s">
        <v>1115</v>
      </c>
      <c r="E7" s="693"/>
      <c r="F7" s="1036"/>
      <c r="G7" s="1039"/>
    </row>
    <row r="8" spans="1:33" ht="16.5">
      <c r="A8" s="1027"/>
      <c r="B8" s="1030"/>
      <c r="C8" s="1033"/>
      <c r="D8" s="691" t="s">
        <v>1116</v>
      </c>
      <c r="E8" s="693">
        <v>1</v>
      </c>
      <c r="F8" s="1036"/>
      <c r="G8" s="1039"/>
    </row>
    <row r="9" spans="1:33" s="317" customFormat="1" ht="16.5">
      <c r="A9" s="1027"/>
      <c r="B9" s="1030"/>
      <c r="C9" s="1033"/>
      <c r="D9" s="691" t="s">
        <v>1117</v>
      </c>
      <c r="E9" s="693"/>
      <c r="F9" s="1036"/>
      <c r="G9" s="1039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</row>
    <row r="10" spans="1:33" ht="33.75" thickBot="1">
      <c r="A10" s="1027"/>
      <c r="B10" s="1030"/>
      <c r="C10" s="1034"/>
      <c r="D10" s="691" t="s">
        <v>1158</v>
      </c>
      <c r="E10" s="693"/>
      <c r="F10" s="1037"/>
      <c r="G10" s="1039"/>
    </row>
    <row r="11" spans="1:33" ht="16.5">
      <c r="A11" s="1027"/>
      <c r="B11" s="1030"/>
      <c r="C11" s="1032" t="s">
        <v>1118</v>
      </c>
      <c r="D11" s="691" t="s">
        <v>1110</v>
      </c>
      <c r="E11" s="693"/>
      <c r="F11" s="1035">
        <f>SUM(E11:E16)</f>
        <v>1</v>
      </c>
      <c r="G11" s="1039"/>
    </row>
    <row r="12" spans="1:33" ht="16.5">
      <c r="A12" s="1027"/>
      <c r="B12" s="1030"/>
      <c r="C12" s="1033"/>
      <c r="D12" s="691" t="s">
        <v>1111</v>
      </c>
      <c r="E12" s="693"/>
      <c r="F12" s="1036"/>
      <c r="G12" s="1039"/>
    </row>
    <row r="13" spans="1:33" ht="16.5">
      <c r="A13" s="1027"/>
      <c r="B13" s="1030"/>
      <c r="C13" s="1033"/>
      <c r="D13" s="691" t="s">
        <v>1112</v>
      </c>
      <c r="E13" s="693"/>
      <c r="F13" s="1036"/>
      <c r="G13" s="1039"/>
    </row>
    <row r="14" spans="1:33" ht="16.5">
      <c r="A14" s="1027"/>
      <c r="B14" s="1030"/>
      <c r="C14" s="1033"/>
      <c r="D14" s="691" t="s">
        <v>1113</v>
      </c>
      <c r="E14" s="693">
        <v>1</v>
      </c>
      <c r="F14" s="1036"/>
      <c r="G14" s="1039"/>
    </row>
    <row r="15" spans="1:33" ht="16.5">
      <c r="A15" s="1027"/>
      <c r="B15" s="1030"/>
      <c r="C15" s="1033"/>
      <c r="D15" s="691" t="s">
        <v>1114</v>
      </c>
      <c r="E15" s="692"/>
      <c r="F15" s="1036"/>
      <c r="G15" s="1039"/>
    </row>
    <row r="16" spans="1:33" ht="16.5">
      <c r="A16" s="1027"/>
      <c r="B16" s="1030"/>
      <c r="C16" s="1033"/>
      <c r="D16" s="691" t="s">
        <v>1115</v>
      </c>
      <c r="E16" s="693"/>
      <c r="F16" s="1036"/>
      <c r="G16" s="1039"/>
    </row>
    <row r="17" spans="1:7" ht="16.5">
      <c r="A17" s="1027"/>
      <c r="B17" s="1030"/>
      <c r="C17" s="1033" t="s">
        <v>1119</v>
      </c>
      <c r="D17" s="691" t="s">
        <v>1120</v>
      </c>
      <c r="E17" s="693"/>
      <c r="F17" s="1036">
        <f>SUM(E17:E18)</f>
        <v>1</v>
      </c>
      <c r="G17" s="1039"/>
    </row>
    <row r="18" spans="1:7" ht="33">
      <c r="A18" s="1027"/>
      <c r="B18" s="1030"/>
      <c r="C18" s="1033"/>
      <c r="D18" s="691" t="s">
        <v>1121</v>
      </c>
      <c r="E18" s="693">
        <v>1</v>
      </c>
      <c r="F18" s="1036"/>
      <c r="G18" s="1039"/>
    </row>
    <row r="19" spans="1:7" ht="16.5">
      <c r="A19" s="1027"/>
      <c r="B19" s="1030"/>
      <c r="C19" s="1033" t="s">
        <v>1108</v>
      </c>
      <c r="D19" s="691" t="s">
        <v>1111</v>
      </c>
      <c r="E19" s="692">
        <v>1</v>
      </c>
      <c r="F19" s="1036">
        <f>SUM(E19:E21)</f>
        <v>1</v>
      </c>
      <c r="G19" s="1039"/>
    </row>
    <row r="20" spans="1:7" ht="33">
      <c r="A20" s="1027"/>
      <c r="B20" s="1030"/>
      <c r="C20" s="1033"/>
      <c r="D20" s="691" t="s">
        <v>1122</v>
      </c>
      <c r="E20" s="693"/>
      <c r="F20" s="1036"/>
      <c r="G20" s="1039"/>
    </row>
    <row r="21" spans="1:7" ht="16.5">
      <c r="A21" s="1027"/>
      <c r="B21" s="1030"/>
      <c r="C21" s="1033"/>
      <c r="D21" s="691" t="s">
        <v>1116</v>
      </c>
      <c r="E21" s="693"/>
      <c r="F21" s="1036"/>
      <c r="G21" s="1039"/>
    </row>
    <row r="22" spans="1:7" ht="16.5">
      <c r="A22" s="1027"/>
      <c r="B22" s="1030"/>
      <c r="C22" s="1041" t="s">
        <v>1123</v>
      </c>
      <c r="D22" s="694" t="s">
        <v>1113</v>
      </c>
      <c r="E22" s="695"/>
      <c r="F22" s="1042">
        <f>SUM(E22:E23)</f>
        <v>0</v>
      </c>
      <c r="G22" s="1039"/>
    </row>
    <row r="23" spans="1:7" ht="17.25" thickBot="1">
      <c r="A23" s="1028"/>
      <c r="B23" s="1031"/>
      <c r="C23" s="1041"/>
      <c r="D23" s="694" t="s">
        <v>1124</v>
      </c>
      <c r="E23" s="695"/>
      <c r="F23" s="1042"/>
      <c r="G23" s="1040"/>
    </row>
    <row r="24" spans="1:7" ht="16.5">
      <c r="A24" s="316"/>
      <c r="B24" s="316"/>
      <c r="C24" s="316"/>
      <c r="D24" s="316"/>
      <c r="E24" s="649">
        <f>SUM(E2:E23)</f>
        <v>8</v>
      </c>
      <c r="F24" s="649"/>
      <c r="G24" s="649">
        <f>SUM(G2)</f>
        <v>8</v>
      </c>
    </row>
    <row r="25" spans="1:7">
      <c r="A25" s="650"/>
      <c r="B25" s="650"/>
      <c r="C25" s="650"/>
      <c r="D25" s="650"/>
      <c r="E25" s="650"/>
      <c r="F25" s="650"/>
      <c r="G25" s="650"/>
    </row>
    <row r="26" spans="1:7">
      <c r="A26" s="650"/>
      <c r="B26" s="650"/>
      <c r="C26" s="650"/>
      <c r="D26" s="650"/>
      <c r="E26" s="650"/>
      <c r="F26" s="650"/>
      <c r="G26" s="650"/>
    </row>
    <row r="27" spans="1:7">
      <c r="A27" s="316"/>
      <c r="B27" s="316"/>
      <c r="C27" s="316"/>
      <c r="D27" s="316"/>
      <c r="E27" s="316"/>
      <c r="F27" s="316"/>
      <c r="G27" s="316"/>
    </row>
    <row r="28" spans="1:7">
      <c r="A28" s="316"/>
      <c r="B28" s="316"/>
      <c r="C28" s="316"/>
      <c r="D28" s="316"/>
      <c r="E28" s="316"/>
      <c r="F28" s="316"/>
      <c r="G28" s="316"/>
    </row>
    <row r="29" spans="1:7">
      <c r="A29" s="316"/>
      <c r="B29" s="316"/>
      <c r="C29" s="316"/>
      <c r="D29" s="316"/>
      <c r="E29" s="316"/>
      <c r="F29" s="316"/>
      <c r="G29" s="316"/>
    </row>
    <row r="30" spans="1:7">
      <c r="A30" s="316"/>
      <c r="B30" s="316"/>
      <c r="C30" s="316"/>
      <c r="D30" s="316"/>
      <c r="E30" s="316"/>
      <c r="F30" s="316"/>
      <c r="G30" s="316"/>
    </row>
    <row r="31" spans="1:7">
      <c r="A31" s="316"/>
      <c r="B31" s="316"/>
      <c r="C31" s="316"/>
      <c r="D31" s="316"/>
      <c r="E31" s="316"/>
      <c r="F31" s="316"/>
      <c r="G31" s="316"/>
    </row>
    <row r="32" spans="1:7">
      <c r="A32" s="316"/>
      <c r="B32" s="316"/>
      <c r="C32" s="316"/>
      <c r="D32" s="316"/>
      <c r="E32" s="316"/>
      <c r="F32" s="316"/>
      <c r="G32" s="316"/>
    </row>
    <row r="33" spans="1:7">
      <c r="A33" s="316"/>
      <c r="B33" s="316"/>
      <c r="C33" s="316"/>
      <c r="D33" s="316"/>
      <c r="E33" s="316"/>
      <c r="F33" s="316"/>
      <c r="G33" s="316"/>
    </row>
    <row r="34" spans="1:7">
      <c r="A34" s="316"/>
      <c r="B34" s="316"/>
      <c r="C34" s="316"/>
      <c r="D34" s="316"/>
      <c r="E34" s="316"/>
      <c r="F34" s="316"/>
      <c r="G34" s="316"/>
    </row>
    <row r="35" spans="1:7">
      <c r="A35" s="316"/>
      <c r="B35" s="316"/>
      <c r="C35" s="316"/>
      <c r="D35" s="316"/>
      <c r="E35" s="316"/>
      <c r="F35" s="316"/>
      <c r="G35" s="316"/>
    </row>
    <row r="36" spans="1:7">
      <c r="A36" s="316"/>
      <c r="B36" s="316"/>
      <c r="C36" s="316"/>
      <c r="D36" s="316"/>
      <c r="E36" s="316"/>
      <c r="F36" s="316"/>
      <c r="G36" s="316"/>
    </row>
    <row r="37" spans="1:7">
      <c r="A37" s="316"/>
      <c r="B37" s="316"/>
      <c r="C37" s="316"/>
      <c r="D37" s="316"/>
      <c r="E37" s="316"/>
      <c r="F37" s="316"/>
      <c r="G37" s="316"/>
    </row>
    <row r="38" spans="1:7">
      <c r="A38" s="316"/>
      <c r="B38" s="316"/>
      <c r="C38" s="316"/>
      <c r="D38" s="316"/>
      <c r="E38" s="316"/>
      <c r="F38" s="316"/>
      <c r="G38" s="316"/>
    </row>
    <row r="39" spans="1:7">
      <c r="A39" s="316"/>
      <c r="B39" s="316"/>
      <c r="C39" s="316"/>
      <c r="D39" s="316"/>
      <c r="E39" s="316"/>
      <c r="F39" s="316"/>
      <c r="G39" s="316"/>
    </row>
    <row r="40" spans="1:7">
      <c r="A40" s="316"/>
      <c r="B40" s="316"/>
      <c r="C40" s="316"/>
      <c r="D40" s="316"/>
      <c r="E40" s="316"/>
      <c r="F40" s="316"/>
      <c r="G40" s="316"/>
    </row>
    <row r="41" spans="1:7">
      <c r="A41" s="316"/>
      <c r="B41" s="316"/>
      <c r="C41" s="316"/>
      <c r="D41" s="316"/>
      <c r="E41" s="316"/>
      <c r="F41" s="316"/>
      <c r="G41" s="316"/>
    </row>
    <row r="42" spans="1:7">
      <c r="A42" s="316"/>
      <c r="B42" s="316"/>
      <c r="C42" s="316"/>
      <c r="D42" s="316"/>
      <c r="E42" s="316"/>
      <c r="F42" s="316"/>
      <c r="G42" s="316"/>
    </row>
    <row r="43" spans="1:7">
      <c r="A43" s="316"/>
      <c r="B43" s="316"/>
      <c r="C43" s="316"/>
      <c r="D43" s="316"/>
      <c r="E43" s="316"/>
      <c r="F43" s="316"/>
      <c r="G43" s="316"/>
    </row>
    <row r="44" spans="1:7">
      <c r="A44" s="316"/>
      <c r="B44" s="316"/>
      <c r="C44" s="316"/>
      <c r="D44" s="316"/>
      <c r="E44" s="316"/>
      <c r="F44" s="316"/>
      <c r="G44" s="316"/>
    </row>
    <row r="45" spans="1:7">
      <c r="A45" s="316"/>
      <c r="B45" s="316"/>
      <c r="C45" s="316"/>
      <c r="D45" s="316"/>
      <c r="E45" s="316"/>
      <c r="F45" s="316"/>
      <c r="G45" s="316"/>
    </row>
  </sheetData>
  <mergeCells count="13">
    <mergeCell ref="A2:A23"/>
    <mergeCell ref="B2:B23"/>
    <mergeCell ref="C2:C10"/>
    <mergeCell ref="F2:F10"/>
    <mergeCell ref="G2:G23"/>
    <mergeCell ref="C11:C16"/>
    <mergeCell ref="F11:F16"/>
    <mergeCell ref="C17:C18"/>
    <mergeCell ref="F17:F18"/>
    <mergeCell ref="C19:C21"/>
    <mergeCell ref="F19:F21"/>
    <mergeCell ref="C22:C23"/>
    <mergeCell ref="F22:F2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42"/>
  <sheetViews>
    <sheetView showGridLines="0" zoomScale="60" zoomScaleNormal="60" workbookViewId="0">
      <pane xSplit="2" topLeftCell="D1" activePane="topRight" state="frozen"/>
      <selection pane="topRight" activeCell="F26" sqref="F26"/>
    </sheetView>
  </sheetViews>
  <sheetFormatPr baseColWidth="10" defaultRowHeight="17.25"/>
  <cols>
    <col min="1" max="1" width="11.42578125" style="128"/>
    <col min="2" max="2" width="39.140625" style="31" customWidth="1"/>
    <col min="3" max="4" width="15.5703125" style="31" customWidth="1"/>
    <col min="5" max="5" width="13.85546875" style="31" customWidth="1"/>
    <col min="6" max="6" width="14.5703125" style="31" customWidth="1"/>
    <col min="7" max="7" width="15.42578125" style="31" customWidth="1"/>
    <col min="8" max="8" width="15.28515625" style="31" customWidth="1"/>
    <col min="9" max="9" width="10.7109375" style="31" customWidth="1"/>
    <col min="10" max="10" width="11.85546875" style="31" customWidth="1"/>
    <col min="11" max="11" width="13.85546875" style="31" customWidth="1"/>
    <col min="12" max="12" width="11.140625" style="31" customWidth="1"/>
    <col min="13" max="13" width="10.85546875" style="31" customWidth="1"/>
    <col min="14" max="14" width="17.140625" style="31" customWidth="1"/>
    <col min="15" max="15" width="11.7109375" style="31" customWidth="1"/>
    <col min="16" max="16" width="10.28515625" style="31" customWidth="1"/>
    <col min="17" max="17" width="11.7109375" style="31" customWidth="1"/>
    <col min="18" max="18" width="10" style="31" customWidth="1"/>
    <col min="19" max="19" width="12.5703125" style="31" customWidth="1"/>
    <col min="20" max="20" width="10.28515625" style="31" customWidth="1"/>
    <col min="21" max="21" width="12.140625" style="31" customWidth="1"/>
    <col min="22" max="22" width="13.85546875" style="31" customWidth="1"/>
    <col min="23" max="23" width="11" style="31" customWidth="1"/>
    <col min="24" max="24" width="10.42578125" style="31" customWidth="1"/>
    <col min="25" max="25" width="8.28515625" style="31" customWidth="1"/>
    <col min="26" max="26" width="8.5703125" style="31" customWidth="1"/>
    <col min="27" max="28" width="8.85546875" style="31" customWidth="1"/>
    <col min="29" max="29" width="8.28515625" style="31" customWidth="1"/>
    <col min="30" max="30" width="7.5703125" style="31" customWidth="1"/>
    <col min="31" max="31" width="8.5703125" style="31" customWidth="1"/>
    <col min="32" max="32" width="8.85546875" style="31" customWidth="1"/>
    <col min="33" max="33" width="10.28515625" style="31" customWidth="1"/>
    <col min="34" max="34" width="7.140625" style="31" customWidth="1"/>
    <col min="35" max="35" width="8.28515625" style="31" customWidth="1"/>
    <col min="36" max="36" width="6.42578125" style="31" customWidth="1"/>
    <col min="37" max="37" width="5.7109375" style="31" customWidth="1"/>
    <col min="38" max="38" width="7.85546875" style="31" customWidth="1"/>
    <col min="39" max="40" width="17.140625" style="119" customWidth="1"/>
    <col min="41" max="44" width="11.42578125" style="31"/>
    <col min="45" max="45" width="0" style="31" hidden="1" customWidth="1"/>
    <col min="46" max="16384" width="11.42578125" style="31"/>
  </cols>
  <sheetData>
    <row r="2" spans="2:45" ht="19.5">
      <c r="B2" s="57" t="s">
        <v>223</v>
      </c>
    </row>
    <row r="4" spans="2:45" ht="35.25" customHeight="1">
      <c r="B4" s="739" t="s">
        <v>221</v>
      </c>
      <c r="C4" s="52">
        <v>15</v>
      </c>
      <c r="D4" s="52">
        <v>16</v>
      </c>
      <c r="E4" s="52" t="s">
        <v>217</v>
      </c>
      <c r="F4" s="52">
        <v>15</v>
      </c>
      <c r="G4" s="52">
        <v>16</v>
      </c>
      <c r="H4" s="52" t="s">
        <v>217</v>
      </c>
      <c r="I4" s="52">
        <v>15</v>
      </c>
      <c r="J4" s="52">
        <v>16</v>
      </c>
      <c r="K4" s="52" t="s">
        <v>217</v>
      </c>
      <c r="L4" s="52">
        <v>15</v>
      </c>
      <c r="M4" s="52">
        <v>16</v>
      </c>
      <c r="N4" s="52" t="s">
        <v>217</v>
      </c>
      <c r="O4" s="52">
        <v>15</v>
      </c>
      <c r="P4" s="52">
        <v>16</v>
      </c>
      <c r="Q4" s="52" t="s">
        <v>217</v>
      </c>
      <c r="R4" s="52">
        <v>15</v>
      </c>
      <c r="S4" s="52">
        <v>16</v>
      </c>
      <c r="T4" s="52" t="s">
        <v>217</v>
      </c>
      <c r="U4" s="52">
        <v>15</v>
      </c>
      <c r="V4" s="52">
        <v>16</v>
      </c>
      <c r="W4" s="52" t="s">
        <v>217</v>
      </c>
      <c r="X4" s="52">
        <v>15</v>
      </c>
      <c r="Y4" s="52">
        <v>16</v>
      </c>
      <c r="Z4" s="52" t="s">
        <v>217</v>
      </c>
      <c r="AA4" s="52">
        <v>15</v>
      </c>
      <c r="AB4" s="52">
        <v>16</v>
      </c>
      <c r="AC4" s="52" t="s">
        <v>217</v>
      </c>
      <c r="AD4" s="52">
        <v>15</v>
      </c>
      <c r="AE4" s="52">
        <v>16</v>
      </c>
      <c r="AF4" s="52" t="s">
        <v>217</v>
      </c>
      <c r="AG4" s="52">
        <v>15</v>
      </c>
      <c r="AH4" s="52">
        <v>16</v>
      </c>
      <c r="AI4" s="52" t="s">
        <v>217</v>
      </c>
      <c r="AJ4" s="52">
        <v>15</v>
      </c>
      <c r="AK4" s="52">
        <v>16</v>
      </c>
      <c r="AL4" s="52" t="s">
        <v>217</v>
      </c>
      <c r="AM4" s="52">
        <v>2015</v>
      </c>
      <c r="AN4" s="52">
        <v>2016</v>
      </c>
    </row>
    <row r="5" spans="2:45" ht="35.25" customHeight="1">
      <c r="B5" s="739"/>
      <c r="C5" s="52" t="s">
        <v>218</v>
      </c>
      <c r="D5" s="52" t="s">
        <v>218</v>
      </c>
      <c r="E5" s="52" t="s">
        <v>238</v>
      </c>
      <c r="F5" s="52" t="s">
        <v>219</v>
      </c>
      <c r="G5" s="52" t="s">
        <v>219</v>
      </c>
      <c r="H5" s="52" t="s">
        <v>238</v>
      </c>
      <c r="I5" s="52" t="s">
        <v>220</v>
      </c>
      <c r="J5" s="52" t="s">
        <v>220</v>
      </c>
      <c r="K5" s="52" t="s">
        <v>238</v>
      </c>
      <c r="L5" s="52" t="s">
        <v>256</v>
      </c>
      <c r="M5" s="52" t="s">
        <v>256</v>
      </c>
      <c r="N5" s="52" t="s">
        <v>238</v>
      </c>
      <c r="O5" s="52" t="s">
        <v>259</v>
      </c>
      <c r="P5" s="52" t="s">
        <v>259</v>
      </c>
      <c r="Q5" s="52" t="s">
        <v>238</v>
      </c>
      <c r="R5" s="52" t="s">
        <v>260</v>
      </c>
      <c r="S5" s="52" t="s">
        <v>260</v>
      </c>
      <c r="T5" s="52" t="s">
        <v>238</v>
      </c>
      <c r="U5" s="52" t="s">
        <v>265</v>
      </c>
      <c r="V5" s="52" t="s">
        <v>265</v>
      </c>
      <c r="W5" s="52" t="s">
        <v>238</v>
      </c>
      <c r="X5" s="52" t="s">
        <v>268</v>
      </c>
      <c r="Y5" s="52" t="s">
        <v>268</v>
      </c>
      <c r="Z5" s="52" t="s">
        <v>238</v>
      </c>
      <c r="AA5" s="52" t="s">
        <v>280</v>
      </c>
      <c r="AB5" s="52" t="s">
        <v>280</v>
      </c>
      <c r="AC5" s="52" t="s">
        <v>238</v>
      </c>
      <c r="AD5" s="52" t="s">
        <v>282</v>
      </c>
      <c r="AE5" s="52" t="s">
        <v>282</v>
      </c>
      <c r="AF5" s="52" t="s">
        <v>238</v>
      </c>
      <c r="AG5" s="52" t="s">
        <v>284</v>
      </c>
      <c r="AH5" s="52" t="s">
        <v>284</v>
      </c>
      <c r="AI5" s="52" t="s">
        <v>238</v>
      </c>
      <c r="AJ5" s="52" t="s">
        <v>287</v>
      </c>
      <c r="AK5" s="52" t="s">
        <v>287</v>
      </c>
      <c r="AL5" s="383" t="s">
        <v>238</v>
      </c>
      <c r="AM5" s="52" t="s">
        <v>91</v>
      </c>
      <c r="AN5" s="52" t="s">
        <v>91</v>
      </c>
    </row>
    <row r="6" spans="2:45" ht="10.5" customHeight="1">
      <c r="F6" s="128"/>
      <c r="G6" s="128"/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2:45" ht="28.5" customHeight="1">
      <c r="B7" s="52" t="s">
        <v>4</v>
      </c>
      <c r="C7" s="53">
        <v>677</v>
      </c>
      <c r="D7" s="53">
        <v>738</v>
      </c>
      <c r="E7" s="58">
        <f>D7/C7-1</f>
        <v>9.0103397341211311E-2</v>
      </c>
      <c r="F7" s="138">
        <v>563</v>
      </c>
      <c r="G7" s="138">
        <v>607</v>
      </c>
      <c r="H7" s="130">
        <f>G7/F7-1</f>
        <v>7.8152753108348127E-2</v>
      </c>
      <c r="I7" s="131">
        <v>554</v>
      </c>
      <c r="J7" s="131">
        <v>563</v>
      </c>
      <c r="K7" s="130">
        <f>J7/I7-1</f>
        <v>1.6245487364620947E-2</v>
      </c>
      <c r="L7" s="131">
        <v>531</v>
      </c>
      <c r="M7" s="131"/>
      <c r="N7" s="132">
        <f>M7/L7-1</f>
        <v>-1</v>
      </c>
      <c r="O7" s="131">
        <v>582</v>
      </c>
      <c r="P7" s="131"/>
      <c r="Q7" s="132">
        <f>P7/O7-1</f>
        <v>-1</v>
      </c>
      <c r="R7" s="133">
        <v>671</v>
      </c>
      <c r="S7" s="133"/>
      <c r="T7" s="132">
        <f>S7/R7-1</f>
        <v>-1</v>
      </c>
      <c r="U7" s="133">
        <v>625</v>
      </c>
      <c r="V7" s="133"/>
      <c r="W7" s="132">
        <f>V7/U7-1</f>
        <v>-1</v>
      </c>
      <c r="X7" s="133">
        <v>654</v>
      </c>
      <c r="Y7" s="133"/>
      <c r="Z7" s="132">
        <f>Y7/X7-1</f>
        <v>-1</v>
      </c>
      <c r="AA7" s="133">
        <v>568</v>
      </c>
      <c r="AB7" s="133"/>
      <c r="AC7" s="132">
        <f>AB7/AA7-1</f>
        <v>-1</v>
      </c>
      <c r="AD7" s="133">
        <v>640</v>
      </c>
      <c r="AE7" s="133"/>
      <c r="AF7" s="132">
        <f>AE7/AD7-1</f>
        <v>-1</v>
      </c>
      <c r="AG7" s="133">
        <v>705</v>
      </c>
      <c r="AH7" s="133"/>
      <c r="AI7" s="132">
        <f>AH7/AG7-1</f>
        <v>-1</v>
      </c>
      <c r="AJ7" s="409">
        <v>898</v>
      </c>
      <c r="AK7" s="409"/>
      <c r="AL7" s="132">
        <f>AK7/AJ7-1</f>
        <v>-1</v>
      </c>
      <c r="AM7" s="119">
        <f>SUM(C7+F7+I7+L7+O7+R7+U7+X7+AA7+AD7+AG7+AJ7)</f>
        <v>7668</v>
      </c>
      <c r="AN7" s="419">
        <f>D7+G7+J7+M7+P7+S7+V7+Y7+AB7+AE7+AH7+AK7</f>
        <v>1908</v>
      </c>
    </row>
    <row r="8" spans="2:45" ht="10.5" customHeight="1">
      <c r="B8" s="54"/>
      <c r="C8" s="53"/>
      <c r="D8" s="53"/>
      <c r="E8" s="58"/>
      <c r="F8" s="138"/>
      <c r="G8" s="138"/>
      <c r="H8" s="130"/>
      <c r="I8" s="131"/>
      <c r="J8" s="131"/>
      <c r="K8" s="130"/>
      <c r="L8" s="131"/>
      <c r="M8" s="131"/>
      <c r="N8" s="132"/>
      <c r="O8" s="131"/>
      <c r="P8" s="131"/>
      <c r="Q8" s="132"/>
      <c r="R8" s="135"/>
      <c r="S8" s="135"/>
      <c r="T8" s="132"/>
      <c r="U8" s="135"/>
      <c r="V8" s="135"/>
      <c r="W8" s="132"/>
      <c r="X8" s="135"/>
      <c r="Y8" s="135"/>
      <c r="Z8" s="132"/>
      <c r="AA8" s="135"/>
      <c r="AB8" s="135"/>
      <c r="AC8" s="132"/>
      <c r="AD8" s="135"/>
      <c r="AE8" s="135"/>
      <c r="AF8" s="132"/>
      <c r="AG8" s="135"/>
      <c r="AH8" s="135"/>
      <c r="AI8" s="132"/>
      <c r="AJ8" s="134"/>
      <c r="AK8" s="134"/>
      <c r="AL8" s="132"/>
      <c r="AN8" s="419"/>
    </row>
    <row r="9" spans="2:45" ht="28.5" customHeight="1">
      <c r="B9" s="52" t="s">
        <v>1</v>
      </c>
      <c r="C9" s="53">
        <v>578</v>
      </c>
      <c r="D9" s="53">
        <v>564</v>
      </c>
      <c r="E9" s="58">
        <f t="shared" ref="E9:E19" si="0">D9/C9-1</f>
        <v>-2.422145328719727E-2</v>
      </c>
      <c r="F9" s="138">
        <v>456</v>
      </c>
      <c r="G9" s="138">
        <v>505</v>
      </c>
      <c r="H9" s="130">
        <f t="shared" ref="H9:H20" si="1">G9/F9-1</f>
        <v>0.10745614035087714</v>
      </c>
      <c r="I9" s="131">
        <v>451</v>
      </c>
      <c r="J9" s="131">
        <v>471</v>
      </c>
      <c r="K9" s="130">
        <f t="shared" ref="K9:K20" si="2">J9/I9-1</f>
        <v>4.434589800443467E-2</v>
      </c>
      <c r="L9" s="131">
        <v>372</v>
      </c>
      <c r="M9" s="131"/>
      <c r="N9" s="132">
        <f t="shared" ref="N9:N19" si="3">M9/L9-1</f>
        <v>-1</v>
      </c>
      <c r="O9" s="131">
        <v>455</v>
      </c>
      <c r="P9" s="131"/>
      <c r="Q9" s="132">
        <f t="shared" ref="Q9:Q20" si="4">P9/O9-1</f>
        <v>-1</v>
      </c>
      <c r="R9" s="133">
        <v>488</v>
      </c>
      <c r="S9" s="133"/>
      <c r="T9" s="132">
        <f t="shared" ref="T9:T20" si="5">S9/R9-1</f>
        <v>-1</v>
      </c>
      <c r="U9" s="133">
        <v>512</v>
      </c>
      <c r="V9" s="133"/>
      <c r="W9" s="132">
        <f t="shared" ref="W9:W20" si="6">V9/U9-1</f>
        <v>-1</v>
      </c>
      <c r="X9" s="133">
        <v>458</v>
      </c>
      <c r="Y9" s="133"/>
      <c r="Z9" s="132">
        <f t="shared" ref="Z9:Z20" si="7">Y9/X9-1</f>
        <v>-1</v>
      </c>
      <c r="AA9" s="133">
        <v>462</v>
      </c>
      <c r="AB9" s="133"/>
      <c r="AC9" s="132">
        <f t="shared" ref="AC9:AC20" si="8">AB9/AA9-1</f>
        <v>-1</v>
      </c>
      <c r="AD9" s="133">
        <v>420</v>
      </c>
      <c r="AE9" s="133"/>
      <c r="AF9" s="132">
        <f t="shared" ref="AF9:AF20" si="9">AE9/AD9-1</f>
        <v>-1</v>
      </c>
      <c r="AG9" s="133">
        <v>511</v>
      </c>
      <c r="AH9" s="133"/>
      <c r="AI9" s="132">
        <f t="shared" ref="AI9:AI20" si="10">AH9/AG9-1</f>
        <v>-1</v>
      </c>
      <c r="AJ9" s="409">
        <v>628</v>
      </c>
      <c r="AK9" s="409"/>
      <c r="AL9" s="132">
        <f t="shared" ref="AL9:AL20" si="11">AK9/AJ9-1</f>
        <v>-1</v>
      </c>
      <c r="AM9" s="119">
        <f>SUM(C9+F9+I9+L9+O9+R9+U9+X9+AA9+AD9+AG9+AJ9)</f>
        <v>5791</v>
      </c>
      <c r="AN9" s="419">
        <f t="shared" ref="AN9:AN19" si="12">D9+G9+J9+M9+P9+S9+V9+Y9+AB9+AE9+AH9+AK9</f>
        <v>1540</v>
      </c>
    </row>
    <row r="10" spans="2:45" ht="10.5" customHeight="1">
      <c r="B10" s="54"/>
      <c r="C10" s="53"/>
      <c r="D10" s="53"/>
      <c r="E10" s="58"/>
      <c r="F10" s="138"/>
      <c r="G10" s="138"/>
      <c r="H10" s="130"/>
      <c r="I10" s="131"/>
      <c r="J10" s="131"/>
      <c r="K10" s="130"/>
      <c r="L10" s="131"/>
      <c r="M10" s="131"/>
      <c r="N10" s="132"/>
      <c r="O10" s="131"/>
      <c r="P10" s="131"/>
      <c r="Q10" s="132"/>
      <c r="R10" s="135"/>
      <c r="S10" s="135"/>
      <c r="T10" s="132"/>
      <c r="U10" s="135"/>
      <c r="V10" s="135"/>
      <c r="W10" s="132"/>
      <c r="X10" s="135"/>
      <c r="Y10" s="135"/>
      <c r="Z10" s="132"/>
      <c r="AA10" s="135"/>
      <c r="AB10" s="135"/>
      <c r="AC10" s="132"/>
      <c r="AD10" s="135"/>
      <c r="AE10" s="135"/>
      <c r="AF10" s="132"/>
      <c r="AG10" s="135"/>
      <c r="AH10" s="135"/>
      <c r="AI10" s="132"/>
      <c r="AJ10" s="409"/>
      <c r="AK10" s="409"/>
      <c r="AL10" s="132"/>
      <c r="AN10" s="419"/>
    </row>
    <row r="11" spans="2:45" ht="28.5" customHeight="1">
      <c r="B11" s="52" t="s">
        <v>2</v>
      </c>
      <c r="C11" s="53">
        <v>30</v>
      </c>
      <c r="D11" s="53">
        <v>31</v>
      </c>
      <c r="E11" s="431">
        <f t="shared" si="0"/>
        <v>3.3333333333333437E-2</v>
      </c>
      <c r="F11" s="138">
        <v>22</v>
      </c>
      <c r="G11" s="138">
        <v>31</v>
      </c>
      <c r="H11" s="132">
        <f t="shared" si="1"/>
        <v>0.40909090909090917</v>
      </c>
      <c r="I11" s="131">
        <v>29</v>
      </c>
      <c r="J11" s="131">
        <v>26</v>
      </c>
      <c r="K11" s="130">
        <f t="shared" si="2"/>
        <v>-0.10344827586206895</v>
      </c>
      <c r="L11" s="131">
        <v>23</v>
      </c>
      <c r="M11" s="131"/>
      <c r="N11" s="132">
        <f>M11/L11-1</f>
        <v>-1</v>
      </c>
      <c r="O11" s="131">
        <v>19</v>
      </c>
      <c r="P11" s="131"/>
      <c r="Q11" s="132">
        <f t="shared" si="4"/>
        <v>-1</v>
      </c>
      <c r="R11" s="133">
        <v>21</v>
      </c>
      <c r="S11" s="133"/>
      <c r="T11" s="132">
        <f t="shared" si="5"/>
        <v>-1</v>
      </c>
      <c r="U11" s="133">
        <v>20</v>
      </c>
      <c r="V11" s="133"/>
      <c r="W11" s="132">
        <f t="shared" si="6"/>
        <v>-1</v>
      </c>
      <c r="X11" s="133">
        <v>24</v>
      </c>
      <c r="Y11" s="133"/>
      <c r="Z11" s="132">
        <f t="shared" si="7"/>
        <v>-1</v>
      </c>
      <c r="AA11" s="133">
        <v>18</v>
      </c>
      <c r="AB11" s="133"/>
      <c r="AC11" s="132">
        <f t="shared" si="8"/>
        <v>-1</v>
      </c>
      <c r="AD11" s="133">
        <v>19</v>
      </c>
      <c r="AE11" s="133"/>
      <c r="AF11" s="132">
        <f t="shared" si="9"/>
        <v>-1</v>
      </c>
      <c r="AG11" s="133">
        <v>30</v>
      </c>
      <c r="AH11" s="133"/>
      <c r="AI11" s="132">
        <f t="shared" si="10"/>
        <v>-1</v>
      </c>
      <c r="AJ11" s="409">
        <v>41</v>
      </c>
      <c r="AK11" s="409"/>
      <c r="AL11" s="132">
        <f t="shared" si="11"/>
        <v>-1</v>
      </c>
      <c r="AM11" s="119">
        <f>SUM(C11+F11+I11+L11+O11+R11+U11+X11+AA11+AD11+AG11+AJ11)</f>
        <v>296</v>
      </c>
      <c r="AN11" s="419">
        <f t="shared" si="12"/>
        <v>88</v>
      </c>
    </row>
    <row r="12" spans="2:45" ht="10.5" customHeight="1">
      <c r="B12" s="54"/>
      <c r="C12" s="53"/>
      <c r="D12" s="53"/>
      <c r="E12" s="58"/>
      <c r="F12" s="138"/>
      <c r="G12" s="138"/>
      <c r="H12" s="130"/>
      <c r="I12" s="131"/>
      <c r="J12" s="131"/>
      <c r="K12" s="130"/>
      <c r="L12" s="131"/>
      <c r="M12" s="131"/>
      <c r="N12" s="132"/>
      <c r="O12" s="131"/>
      <c r="P12" s="131"/>
      <c r="Q12" s="132"/>
      <c r="R12" s="135"/>
      <c r="S12" s="135"/>
      <c r="T12" s="132"/>
      <c r="U12" s="135"/>
      <c r="V12" s="135"/>
      <c r="W12" s="132"/>
      <c r="X12" s="135"/>
      <c r="Y12" s="135"/>
      <c r="Z12" s="132"/>
      <c r="AA12" s="135"/>
      <c r="AB12" s="135"/>
      <c r="AC12" s="132"/>
      <c r="AD12" s="135"/>
      <c r="AE12" s="135"/>
      <c r="AF12" s="132"/>
      <c r="AG12" s="135"/>
      <c r="AH12" s="135"/>
      <c r="AI12" s="132"/>
      <c r="AJ12" s="409"/>
      <c r="AK12" s="409"/>
      <c r="AL12" s="132"/>
      <c r="AN12" s="419"/>
    </row>
    <row r="13" spans="2:45" ht="28.5" customHeight="1">
      <c r="B13" s="52" t="s">
        <v>3</v>
      </c>
      <c r="C13" s="53">
        <v>12</v>
      </c>
      <c r="D13" s="53">
        <v>7</v>
      </c>
      <c r="E13" s="58">
        <f t="shared" si="0"/>
        <v>-0.41666666666666663</v>
      </c>
      <c r="F13" s="138">
        <v>10</v>
      </c>
      <c r="G13" s="138">
        <v>9</v>
      </c>
      <c r="H13" s="130">
        <f t="shared" si="1"/>
        <v>-9.9999999999999978E-2</v>
      </c>
      <c r="I13" s="131">
        <v>5</v>
      </c>
      <c r="J13" s="131">
        <v>16</v>
      </c>
      <c r="K13" s="132">
        <f t="shared" si="2"/>
        <v>2.2000000000000002</v>
      </c>
      <c r="L13" s="131">
        <v>10</v>
      </c>
      <c r="M13" s="131"/>
      <c r="N13" s="132">
        <f t="shared" si="3"/>
        <v>-1</v>
      </c>
      <c r="O13" s="131">
        <v>8</v>
      </c>
      <c r="P13" s="131"/>
      <c r="Q13" s="132">
        <f t="shared" si="4"/>
        <v>-1</v>
      </c>
      <c r="R13" s="133">
        <v>9</v>
      </c>
      <c r="S13" s="133"/>
      <c r="T13" s="132">
        <f t="shared" si="5"/>
        <v>-1</v>
      </c>
      <c r="U13" s="133">
        <v>9</v>
      </c>
      <c r="V13" s="133"/>
      <c r="W13" s="132">
        <f t="shared" si="6"/>
        <v>-1</v>
      </c>
      <c r="X13" s="133">
        <v>5</v>
      </c>
      <c r="Y13" s="133"/>
      <c r="Z13" s="132">
        <f t="shared" si="7"/>
        <v>-1</v>
      </c>
      <c r="AA13" s="133">
        <v>6</v>
      </c>
      <c r="AB13" s="133"/>
      <c r="AC13" s="132">
        <f t="shared" si="8"/>
        <v>-1</v>
      </c>
      <c r="AD13" s="133">
        <v>7</v>
      </c>
      <c r="AE13" s="133"/>
      <c r="AF13" s="132">
        <f t="shared" si="9"/>
        <v>-1</v>
      </c>
      <c r="AG13" s="133">
        <v>5</v>
      </c>
      <c r="AH13" s="133"/>
      <c r="AI13" s="132">
        <f t="shared" si="10"/>
        <v>-1</v>
      </c>
      <c r="AJ13" s="409">
        <v>13</v>
      </c>
      <c r="AK13" s="409"/>
      <c r="AL13" s="132">
        <f t="shared" si="11"/>
        <v>-1</v>
      </c>
      <c r="AM13" s="119">
        <f>SUM(C13+F13+I13+L13+O13+R13+U13+X13+AA13+AD13+AG13+AJ13)</f>
        <v>99</v>
      </c>
      <c r="AN13" s="419">
        <f t="shared" si="12"/>
        <v>32</v>
      </c>
      <c r="AS13" s="31">
        <f>SUM(AM7:AM19)</f>
        <v>24669</v>
      </c>
    </row>
    <row r="14" spans="2:45" ht="10.5" customHeight="1">
      <c r="B14" s="54"/>
      <c r="C14" s="53"/>
      <c r="D14" s="53"/>
      <c r="E14" s="58"/>
      <c r="F14" s="138"/>
      <c r="G14" s="138"/>
      <c r="H14" s="130"/>
      <c r="I14" s="131"/>
      <c r="J14" s="131"/>
      <c r="K14" s="130"/>
      <c r="L14" s="131"/>
      <c r="M14" s="131"/>
      <c r="N14" s="132"/>
      <c r="O14" s="131"/>
      <c r="P14" s="131"/>
      <c r="Q14" s="132"/>
      <c r="R14" s="135"/>
      <c r="S14" s="135"/>
      <c r="T14" s="132"/>
      <c r="U14" s="135"/>
      <c r="V14" s="135"/>
      <c r="W14" s="132"/>
      <c r="X14" s="135"/>
      <c r="Y14" s="135"/>
      <c r="Z14" s="132"/>
      <c r="AA14" s="135"/>
      <c r="AB14" s="135"/>
      <c r="AC14" s="132"/>
      <c r="AD14" s="135"/>
      <c r="AE14" s="135"/>
      <c r="AF14" s="132"/>
      <c r="AG14" s="135"/>
      <c r="AH14" s="135"/>
      <c r="AI14" s="132"/>
      <c r="AJ14" s="409"/>
      <c r="AK14" s="409"/>
      <c r="AL14" s="132"/>
      <c r="AN14" s="419"/>
    </row>
    <row r="15" spans="2:45" ht="28.5" customHeight="1">
      <c r="B15" s="52" t="s">
        <v>92</v>
      </c>
      <c r="C15" s="53">
        <v>420</v>
      </c>
      <c r="D15" s="53">
        <v>529</v>
      </c>
      <c r="E15" s="431">
        <f t="shared" si="0"/>
        <v>0.25952380952380949</v>
      </c>
      <c r="F15" s="138">
        <v>367</v>
      </c>
      <c r="G15" s="138">
        <v>421</v>
      </c>
      <c r="H15" s="132">
        <f t="shared" si="1"/>
        <v>0.14713896457765663</v>
      </c>
      <c r="I15" s="131">
        <v>410</v>
      </c>
      <c r="J15" s="131">
        <v>434</v>
      </c>
      <c r="K15" s="130">
        <f t="shared" si="2"/>
        <v>5.8536585365853711E-2</v>
      </c>
      <c r="L15" s="131">
        <v>309</v>
      </c>
      <c r="M15" s="131"/>
      <c r="N15" s="132">
        <f t="shared" si="3"/>
        <v>-1</v>
      </c>
      <c r="O15" s="131">
        <v>368</v>
      </c>
      <c r="P15" s="131"/>
      <c r="Q15" s="132">
        <f t="shared" si="4"/>
        <v>-1</v>
      </c>
      <c r="R15" s="133">
        <v>392</v>
      </c>
      <c r="S15" s="133"/>
      <c r="T15" s="132">
        <f t="shared" si="5"/>
        <v>-1</v>
      </c>
      <c r="U15" s="133">
        <v>380</v>
      </c>
      <c r="V15" s="133"/>
      <c r="W15" s="132">
        <f t="shared" si="6"/>
        <v>-1</v>
      </c>
      <c r="X15" s="133">
        <v>396</v>
      </c>
      <c r="Y15" s="133"/>
      <c r="Z15" s="132">
        <f t="shared" si="7"/>
        <v>-1</v>
      </c>
      <c r="AA15" s="133">
        <v>360</v>
      </c>
      <c r="AB15" s="133"/>
      <c r="AC15" s="132">
        <f t="shared" si="8"/>
        <v>-1</v>
      </c>
      <c r="AD15" s="133">
        <v>366</v>
      </c>
      <c r="AE15" s="133"/>
      <c r="AF15" s="132">
        <f t="shared" si="9"/>
        <v>-1</v>
      </c>
      <c r="AG15" s="133">
        <v>462</v>
      </c>
      <c r="AH15" s="133"/>
      <c r="AI15" s="132">
        <f t="shared" si="10"/>
        <v>-1</v>
      </c>
      <c r="AJ15" s="409">
        <v>675</v>
      </c>
      <c r="AK15" s="409"/>
      <c r="AL15" s="132">
        <f t="shared" si="11"/>
        <v>-1</v>
      </c>
      <c r="AM15" s="119">
        <f>SUM(C15+F15+I15+L15+O15+R15+U15+X15+AA15+AD15+AG15+AJ15)</f>
        <v>4905</v>
      </c>
      <c r="AN15" s="419">
        <f t="shared" si="12"/>
        <v>1384</v>
      </c>
    </row>
    <row r="16" spans="2:45" ht="10.5" customHeight="1">
      <c r="B16" s="54"/>
      <c r="C16" s="53"/>
      <c r="D16" s="53"/>
      <c r="E16" s="58"/>
      <c r="F16" s="138"/>
      <c r="G16" s="138"/>
      <c r="H16" s="130"/>
      <c r="I16" s="131"/>
      <c r="J16" s="131"/>
      <c r="K16" s="130"/>
      <c r="L16" s="131"/>
      <c r="M16" s="131"/>
      <c r="N16" s="132"/>
      <c r="O16" s="131"/>
      <c r="P16" s="131"/>
      <c r="Q16" s="132"/>
      <c r="R16" s="135"/>
      <c r="S16" s="135"/>
      <c r="T16" s="132"/>
      <c r="U16" s="135"/>
      <c r="V16" s="135"/>
      <c r="W16" s="132"/>
      <c r="X16" s="135"/>
      <c r="Y16" s="135"/>
      <c r="Z16" s="132"/>
      <c r="AA16" s="135"/>
      <c r="AB16" s="135"/>
      <c r="AC16" s="132"/>
      <c r="AD16" s="135"/>
      <c r="AE16" s="135"/>
      <c r="AF16" s="132"/>
      <c r="AG16" s="135"/>
      <c r="AH16" s="135"/>
      <c r="AI16" s="132"/>
      <c r="AJ16" s="409"/>
      <c r="AK16" s="409"/>
      <c r="AL16" s="132"/>
      <c r="AN16" s="419"/>
    </row>
    <row r="17" spans="2:45" ht="28.5" customHeight="1">
      <c r="B17" s="52" t="s">
        <v>150</v>
      </c>
      <c r="C17" s="53">
        <v>377</v>
      </c>
      <c r="D17" s="53">
        <v>389</v>
      </c>
      <c r="E17" s="58">
        <f t="shared" si="0"/>
        <v>3.1830238726790361E-2</v>
      </c>
      <c r="F17" s="138">
        <v>370</v>
      </c>
      <c r="G17" s="138">
        <v>477</v>
      </c>
      <c r="H17" s="132">
        <f t="shared" si="1"/>
        <v>0.28918918918918912</v>
      </c>
      <c r="I17" s="131">
        <v>511</v>
      </c>
      <c r="J17" s="131">
        <v>462</v>
      </c>
      <c r="K17" s="130">
        <f t="shared" si="2"/>
        <v>-9.589041095890416E-2</v>
      </c>
      <c r="L17" s="131">
        <v>407</v>
      </c>
      <c r="M17" s="131"/>
      <c r="N17" s="132">
        <f t="shared" si="3"/>
        <v>-1</v>
      </c>
      <c r="O17" s="131">
        <v>412</v>
      </c>
      <c r="P17" s="131"/>
      <c r="Q17" s="132">
        <f t="shared" si="4"/>
        <v>-1</v>
      </c>
      <c r="R17" s="133">
        <v>531</v>
      </c>
      <c r="S17" s="133"/>
      <c r="T17" s="132">
        <f t="shared" si="5"/>
        <v>-1</v>
      </c>
      <c r="U17" s="133">
        <v>475</v>
      </c>
      <c r="V17" s="133"/>
      <c r="W17" s="132">
        <f t="shared" si="6"/>
        <v>-1</v>
      </c>
      <c r="X17" s="133">
        <v>405</v>
      </c>
      <c r="Y17" s="133"/>
      <c r="Z17" s="132">
        <f t="shared" si="7"/>
        <v>-1</v>
      </c>
      <c r="AA17" s="133">
        <v>564</v>
      </c>
      <c r="AB17" s="133"/>
      <c r="AC17" s="132">
        <f t="shared" si="8"/>
        <v>-1</v>
      </c>
      <c r="AD17" s="133">
        <v>560</v>
      </c>
      <c r="AE17" s="133"/>
      <c r="AF17" s="132">
        <f t="shared" si="9"/>
        <v>-1</v>
      </c>
      <c r="AG17" s="133">
        <v>494</v>
      </c>
      <c r="AH17" s="133"/>
      <c r="AI17" s="132">
        <f t="shared" si="10"/>
        <v>-1</v>
      </c>
      <c r="AJ17" s="409">
        <v>614</v>
      </c>
      <c r="AK17" s="409"/>
      <c r="AL17" s="132">
        <f t="shared" si="11"/>
        <v>-1</v>
      </c>
      <c r="AM17" s="119">
        <f>SUM(C17+F17+I17+L17+O17+R17+U17+X17+AA17+AD17+AG17+AJ17)</f>
        <v>5720</v>
      </c>
      <c r="AN17" s="419">
        <f t="shared" si="12"/>
        <v>1328</v>
      </c>
    </row>
    <row r="18" spans="2:45" ht="10.5" customHeight="1">
      <c r="B18" s="54"/>
      <c r="C18" s="53"/>
      <c r="D18" s="53"/>
      <c r="E18" s="58"/>
      <c r="F18" s="138"/>
      <c r="G18" s="138"/>
      <c r="H18" s="130"/>
      <c r="I18" s="131"/>
      <c r="J18" s="131"/>
      <c r="K18" s="130"/>
      <c r="L18" s="131"/>
      <c r="M18" s="131"/>
      <c r="N18" s="132"/>
      <c r="O18" s="131"/>
      <c r="P18" s="131"/>
      <c r="Q18" s="132"/>
      <c r="R18" s="135"/>
      <c r="S18" s="135"/>
      <c r="T18" s="132"/>
      <c r="U18" s="135"/>
      <c r="V18" s="135"/>
      <c r="W18" s="132"/>
      <c r="X18" s="135"/>
      <c r="Y18" s="135"/>
      <c r="Z18" s="132"/>
      <c r="AA18" s="135"/>
      <c r="AB18" s="135"/>
      <c r="AC18" s="132"/>
      <c r="AD18" s="135"/>
      <c r="AE18" s="135"/>
      <c r="AF18" s="132"/>
      <c r="AG18" s="135"/>
      <c r="AH18" s="135"/>
      <c r="AI18" s="132"/>
      <c r="AJ18" s="409"/>
      <c r="AK18" s="409"/>
      <c r="AL18" s="132"/>
      <c r="AN18" s="419"/>
    </row>
    <row r="19" spans="2:45" ht="28.5" customHeight="1">
      <c r="B19" s="52" t="s">
        <v>222</v>
      </c>
      <c r="C19" s="53">
        <v>55</v>
      </c>
      <c r="D19" s="53">
        <v>6</v>
      </c>
      <c r="E19" s="58">
        <f t="shared" si="0"/>
        <v>-0.89090909090909087</v>
      </c>
      <c r="F19" s="138">
        <v>48</v>
      </c>
      <c r="G19" s="138">
        <v>8</v>
      </c>
      <c r="H19" s="130">
        <f t="shared" si="1"/>
        <v>-0.83333333333333337</v>
      </c>
      <c r="I19" s="131">
        <v>4</v>
      </c>
      <c r="J19" s="131">
        <v>1</v>
      </c>
      <c r="K19" s="130">
        <f t="shared" si="2"/>
        <v>-0.75</v>
      </c>
      <c r="L19" s="131">
        <v>10</v>
      </c>
      <c r="M19" s="131"/>
      <c r="N19" s="132">
        <f t="shared" si="3"/>
        <v>-1</v>
      </c>
      <c r="O19" s="131">
        <v>9</v>
      </c>
      <c r="P19" s="131"/>
      <c r="Q19" s="132">
        <f t="shared" si="4"/>
        <v>-1</v>
      </c>
      <c r="R19" s="133">
        <v>2</v>
      </c>
      <c r="S19" s="133"/>
      <c r="T19" s="132">
        <f t="shared" si="5"/>
        <v>-1</v>
      </c>
      <c r="U19" s="133">
        <v>15</v>
      </c>
      <c r="V19" s="133"/>
      <c r="W19" s="132">
        <f t="shared" si="6"/>
        <v>-1</v>
      </c>
      <c r="X19" s="133">
        <v>6</v>
      </c>
      <c r="Y19" s="133"/>
      <c r="Z19" s="132">
        <f t="shared" si="7"/>
        <v>-1</v>
      </c>
      <c r="AA19" s="133">
        <v>10</v>
      </c>
      <c r="AB19" s="133"/>
      <c r="AC19" s="132">
        <f t="shared" si="8"/>
        <v>-1</v>
      </c>
      <c r="AD19" s="133">
        <v>5</v>
      </c>
      <c r="AE19" s="133"/>
      <c r="AF19" s="132">
        <f t="shared" si="9"/>
        <v>-1</v>
      </c>
      <c r="AG19" s="133">
        <v>16</v>
      </c>
      <c r="AH19" s="133"/>
      <c r="AI19" s="132">
        <f t="shared" si="10"/>
        <v>-1</v>
      </c>
      <c r="AJ19" s="409">
        <v>10</v>
      </c>
      <c r="AK19" s="409"/>
      <c r="AL19" s="132">
        <f t="shared" si="11"/>
        <v>-1</v>
      </c>
      <c r="AM19" s="119">
        <f>SUM(C19+F19+I19+L19+O19+R19+U19+X19+AA19+AD19+AG19+AJ19)</f>
        <v>190</v>
      </c>
      <c r="AN19" s="419">
        <f t="shared" si="12"/>
        <v>15</v>
      </c>
    </row>
    <row r="20" spans="2:45" ht="34.5" customHeight="1">
      <c r="B20" s="54"/>
      <c r="C20" s="294">
        <f>SUM(C7:C19)</f>
        <v>2149</v>
      </c>
      <c r="D20" s="294">
        <f>SUM(D7:D19)</f>
        <v>2264</v>
      </c>
      <c r="E20" s="430">
        <f>D20/C20-1</f>
        <v>5.3513261982317317E-2</v>
      </c>
      <c r="F20" s="294">
        <f t="shared" ref="F20:I20" si="13">SUM(F7:F19)</f>
        <v>1836</v>
      </c>
      <c r="G20" s="294">
        <f>SUM(G7:G19)</f>
        <v>2058</v>
      </c>
      <c r="H20" s="417">
        <f t="shared" si="1"/>
        <v>0.12091503267973858</v>
      </c>
      <c r="I20" s="294">
        <f t="shared" si="13"/>
        <v>1964</v>
      </c>
      <c r="J20" s="294">
        <f>SUM(J7:J19)</f>
        <v>1973</v>
      </c>
      <c r="K20" s="417">
        <f t="shared" si="2"/>
        <v>4.5824847250508505E-3</v>
      </c>
      <c r="L20" s="294">
        <f>SUM(L7:L19)</f>
        <v>1662</v>
      </c>
      <c r="M20" s="294"/>
      <c r="N20" s="418">
        <f>M20/L20-1</f>
        <v>-1</v>
      </c>
      <c r="O20" s="294">
        <f>SUM(O7:O19)</f>
        <v>1853</v>
      </c>
      <c r="P20" s="294"/>
      <c r="Q20" s="418">
        <f t="shared" si="4"/>
        <v>-1</v>
      </c>
      <c r="R20" s="297">
        <f>SUM(R7:R19)</f>
        <v>2114</v>
      </c>
      <c r="S20" s="297"/>
      <c r="T20" s="418">
        <f t="shared" si="5"/>
        <v>-1</v>
      </c>
      <c r="U20" s="114">
        <f>SUM(U7:U19)</f>
        <v>2036</v>
      </c>
      <c r="V20" s="114"/>
      <c r="W20" s="418">
        <f t="shared" si="6"/>
        <v>-1</v>
      </c>
      <c r="X20" s="114">
        <f>SUM(X7:X19)+69</f>
        <v>2017</v>
      </c>
      <c r="Y20" s="114"/>
      <c r="Z20" s="418">
        <f t="shared" si="7"/>
        <v>-1</v>
      </c>
      <c r="AA20" s="365">
        <f>SUM(AA7:AA19)</f>
        <v>1988</v>
      </c>
      <c r="AB20" s="365"/>
      <c r="AC20" s="418">
        <f t="shared" si="8"/>
        <v>-1</v>
      </c>
      <c r="AD20" s="114">
        <f>SUM(AD7:AD19)</f>
        <v>2017</v>
      </c>
      <c r="AE20" s="114"/>
      <c r="AF20" s="418">
        <f t="shared" si="9"/>
        <v>-1</v>
      </c>
      <c r="AG20" s="382">
        <f>SUM(AG7:AG19)</f>
        <v>2223</v>
      </c>
      <c r="AH20" s="382"/>
      <c r="AI20" s="418">
        <f t="shared" si="10"/>
        <v>-1</v>
      </c>
      <c r="AJ20" s="297">
        <f>SUM(AJ7+AJ9+AJ11+AJ13+AJ15+AJ17+AJ19)</f>
        <v>2879</v>
      </c>
      <c r="AK20" s="297"/>
      <c r="AL20" s="418">
        <f t="shared" si="11"/>
        <v>-1</v>
      </c>
      <c r="AM20" s="55">
        <f>SUM(C20+F20+I20+L20+O20+R20+U20+X20+AA20+AD20+AG20+AJ20)</f>
        <v>24738</v>
      </c>
      <c r="AN20" s="420">
        <f>D20+G20+J20+M20+P20+S20+V20+Y20+AB20+AE20+AH20+AK20</f>
        <v>6295</v>
      </c>
    </row>
    <row r="21" spans="2:45"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AS21" s="31">
        <f>AS13+2744</f>
        <v>27413</v>
      </c>
    </row>
    <row r="22" spans="2:45">
      <c r="B22" s="56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2:45">
      <c r="B23" s="54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2:45">
      <c r="B24" s="56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2:45">
      <c r="B25" s="5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2:45">
      <c r="B26" s="56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2:4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2:45">
      <c r="C28" s="32"/>
      <c r="D28" s="32"/>
      <c r="E28" s="32"/>
      <c r="F28" s="32"/>
      <c r="G28" s="32"/>
      <c r="H28" s="32"/>
      <c r="I28" s="32"/>
      <c r="J28" s="32"/>
    </row>
    <row r="29" spans="2:45">
      <c r="C29" s="32"/>
      <c r="D29" s="32"/>
      <c r="E29" s="32"/>
      <c r="F29" s="32"/>
      <c r="G29" s="32"/>
      <c r="H29" s="32"/>
      <c r="I29" s="32"/>
      <c r="J29" s="32"/>
    </row>
    <row r="30" spans="2:45">
      <c r="C30" s="32"/>
      <c r="D30" s="32"/>
      <c r="E30" s="32"/>
      <c r="F30" s="32"/>
      <c r="G30" s="32"/>
      <c r="H30" s="32"/>
      <c r="I30" s="32"/>
      <c r="J30" s="32"/>
      <c r="AD30" s="112"/>
      <c r="AE30" s="112"/>
    </row>
    <row r="31" spans="2:45">
      <c r="C31" s="32"/>
      <c r="D31" s="32"/>
      <c r="E31" s="32"/>
      <c r="F31" s="32"/>
      <c r="G31" s="32"/>
      <c r="H31" s="32"/>
      <c r="I31" s="32"/>
      <c r="J31" s="32"/>
      <c r="AD31" s="113"/>
      <c r="AE31" s="113"/>
    </row>
    <row r="32" spans="2:45">
      <c r="C32" s="32"/>
      <c r="D32" s="32"/>
      <c r="E32" s="32"/>
      <c r="F32" s="32"/>
      <c r="G32" s="32"/>
      <c r="H32" s="32"/>
      <c r="I32" s="32"/>
      <c r="J32" s="32"/>
      <c r="AD32" s="112"/>
      <c r="AE32" s="112"/>
    </row>
    <row r="33" spans="3:31">
      <c r="C33" s="32"/>
      <c r="D33" s="32"/>
      <c r="E33" s="32"/>
      <c r="F33" s="32"/>
      <c r="G33" s="32"/>
      <c r="H33" s="32"/>
      <c r="I33" s="32"/>
      <c r="J33" s="32"/>
      <c r="AD33" s="113"/>
      <c r="AE33" s="113"/>
    </row>
    <row r="34" spans="3:31">
      <c r="C34" s="32"/>
      <c r="D34" s="32"/>
      <c r="E34" s="32"/>
      <c r="F34" s="32"/>
      <c r="G34" s="32"/>
      <c r="H34" s="32"/>
      <c r="I34" s="32"/>
      <c r="J34" s="32"/>
      <c r="AD34" s="112"/>
      <c r="AE34" s="112"/>
    </row>
    <row r="35" spans="3:31">
      <c r="C35" s="32"/>
      <c r="D35" s="32"/>
      <c r="E35" s="32"/>
      <c r="F35" s="32"/>
      <c r="G35" s="32"/>
      <c r="H35" s="32"/>
      <c r="I35" s="32"/>
      <c r="J35" s="32"/>
      <c r="AD35" s="113"/>
      <c r="AE35" s="113"/>
    </row>
    <row r="36" spans="3:31">
      <c r="C36" s="32"/>
      <c r="D36" s="32"/>
      <c r="E36" s="32"/>
      <c r="F36" s="32"/>
      <c r="G36" s="32"/>
      <c r="H36" s="32"/>
      <c r="I36" s="32"/>
      <c r="J36" s="32"/>
      <c r="AD36" s="112"/>
      <c r="AE36" s="112"/>
    </row>
    <row r="37" spans="3:31">
      <c r="I37" s="32"/>
      <c r="J37" s="32"/>
      <c r="AD37" s="113"/>
      <c r="AE37" s="113"/>
    </row>
    <row r="38" spans="3:31">
      <c r="AD38" s="112"/>
      <c r="AE38" s="112"/>
    </row>
    <row r="39" spans="3:31">
      <c r="AD39" s="113"/>
      <c r="AE39" s="113"/>
    </row>
    <row r="40" spans="3:31">
      <c r="AD40" s="112"/>
      <c r="AE40" s="112"/>
    </row>
    <row r="41" spans="3:31">
      <c r="AD41" s="113"/>
      <c r="AE41" s="113"/>
    </row>
    <row r="42" spans="3:31">
      <c r="AD42" s="112"/>
      <c r="AE42" s="112"/>
    </row>
  </sheetData>
  <mergeCells count="1">
    <mergeCell ref="B4:B5"/>
  </mergeCells>
  <pageMargins left="0.7" right="0.7" top="0.75" bottom="0.75" header="0.3" footer="0.3"/>
  <pageSetup orientation="portrait" r:id="rId1"/>
  <ignoredErrors>
    <ignoredError sqref="E20 H20 K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138"/>
  <sheetViews>
    <sheetView showGridLines="0" topLeftCell="A15" zoomScale="90" zoomScaleNormal="90" zoomScaleSheetLayoutView="90" workbookViewId="0">
      <pane xSplit="1" topLeftCell="F1" activePane="topRight" state="frozen"/>
      <selection pane="topRight" activeCell="G30" sqref="G30"/>
    </sheetView>
  </sheetViews>
  <sheetFormatPr baseColWidth="10" defaultRowHeight="18.75" customHeight="1"/>
  <cols>
    <col min="1" max="1" width="16.85546875" style="518" customWidth="1"/>
    <col min="2" max="2" width="1.140625" style="518" customWidth="1"/>
    <col min="3" max="3" width="8.42578125" style="518" customWidth="1"/>
    <col min="4" max="4" width="8.140625" style="518" customWidth="1"/>
    <col min="5" max="5" width="8.85546875" style="518" customWidth="1"/>
    <col min="6" max="6" width="9" style="519" customWidth="1"/>
    <col min="7" max="7" width="9.42578125" style="519" customWidth="1"/>
    <col min="8" max="8" width="9.140625" style="518" customWidth="1"/>
    <col min="9" max="9" width="9.5703125" style="518" customWidth="1"/>
    <col min="10" max="10" width="10.5703125" style="518" customWidth="1"/>
    <col min="11" max="11" width="9.42578125" style="518" customWidth="1"/>
    <col min="12" max="12" width="11.5703125" style="518" customWidth="1"/>
    <col min="13" max="13" width="10.5703125" style="518" customWidth="1"/>
    <col min="14" max="14" width="7.7109375" style="518" customWidth="1"/>
    <col min="15" max="15" width="13.42578125" style="518" customWidth="1"/>
    <col min="16" max="16" width="13.5703125" style="518" customWidth="1"/>
    <col min="17" max="17" width="13" style="518" customWidth="1"/>
    <col min="18" max="18" width="10.7109375" style="518" customWidth="1"/>
    <col min="19" max="19" width="10" style="518" customWidth="1"/>
    <col min="20" max="20" width="10.42578125" style="518" customWidth="1"/>
    <col min="21" max="21" width="9.140625" style="518" customWidth="1"/>
    <col min="22" max="22" width="14.140625" style="518" customWidth="1"/>
    <col min="23" max="23" width="14" style="518" customWidth="1"/>
    <col min="24" max="24" width="13.42578125" style="518" customWidth="1"/>
    <col min="25" max="25" width="10.42578125" style="518" customWidth="1"/>
    <col min="26" max="26" width="9.85546875" style="518" customWidth="1"/>
    <col min="27" max="27" width="11" style="518" customWidth="1"/>
    <col min="28" max="28" width="8" style="518" customWidth="1"/>
    <col min="29" max="29" width="8.5703125" style="518" customWidth="1"/>
    <col min="30" max="30" width="8.42578125" style="518" customWidth="1"/>
    <col min="31" max="31" width="8.28515625" style="518" customWidth="1"/>
    <col min="32" max="32" width="12.140625" style="518" customWidth="1"/>
    <col min="33" max="33" width="14.28515625" style="518" customWidth="1"/>
    <col min="34" max="34" width="10.85546875" style="518" customWidth="1"/>
    <col min="35" max="35" width="10.140625" style="518" customWidth="1"/>
    <col min="36" max="36" width="9" style="518" customWidth="1"/>
    <col min="37" max="37" width="8.7109375" style="518" customWidth="1"/>
    <col min="38" max="38" width="11.85546875" style="518" customWidth="1"/>
    <col min="39" max="40" width="13.7109375" style="521" customWidth="1"/>
    <col min="41" max="41" width="13" style="518" customWidth="1"/>
    <col min="42" max="44" width="11.42578125" style="520"/>
    <col min="45" max="47" width="0" style="520" hidden="1" customWidth="1"/>
    <col min="48" max="49" width="11.42578125" style="520"/>
    <col min="50" max="52" width="0" style="520" hidden="1" customWidth="1"/>
    <col min="53" max="82" width="11.42578125" style="520"/>
    <col min="83" max="16384" width="11.42578125" style="518"/>
  </cols>
  <sheetData>
    <row r="2" spans="1:87" ht="32.25" customHeight="1">
      <c r="L2" s="740" t="s">
        <v>1132</v>
      </c>
      <c r="M2" s="740"/>
      <c r="N2" s="740"/>
      <c r="O2" s="740"/>
      <c r="P2" s="740"/>
      <c r="Q2" s="740"/>
      <c r="R2" s="740"/>
      <c r="S2" s="740"/>
      <c r="T2" s="740"/>
      <c r="U2" s="740"/>
      <c r="V2" s="740"/>
      <c r="W2" s="740"/>
      <c r="X2" s="740"/>
      <c r="Y2" s="740"/>
      <c r="Z2" s="740"/>
      <c r="AA2" s="740"/>
      <c r="AB2" s="740"/>
      <c r="AC2" s="740"/>
      <c r="AD2" s="740"/>
      <c r="AE2" s="740"/>
      <c r="AF2" s="740"/>
      <c r="AG2" s="740"/>
      <c r="AH2" s="740"/>
      <c r="AI2" s="740"/>
      <c r="AJ2" s="740"/>
      <c r="AK2" s="740"/>
      <c r="AL2" s="740"/>
      <c r="AM2" s="740"/>
      <c r="AN2" s="740"/>
    </row>
    <row r="3" spans="1:87" ht="15" customHeight="1"/>
    <row r="4" spans="1:87" ht="26.25" customHeight="1">
      <c r="A4" s="522" t="s">
        <v>147</v>
      </c>
      <c r="B4" s="523"/>
      <c r="C4" s="524">
        <v>42736</v>
      </c>
      <c r="D4" s="524">
        <v>43101</v>
      </c>
      <c r="E4" s="525" t="s">
        <v>217</v>
      </c>
      <c r="F4" s="526">
        <v>42767</v>
      </c>
      <c r="G4" s="526">
        <v>43132</v>
      </c>
      <c r="H4" s="525" t="s">
        <v>217</v>
      </c>
      <c r="I4" s="526">
        <v>42795</v>
      </c>
      <c r="J4" s="526">
        <v>43160</v>
      </c>
      <c r="K4" s="525" t="s">
        <v>217</v>
      </c>
      <c r="L4" s="526">
        <v>42826</v>
      </c>
      <c r="M4" s="526">
        <v>43191</v>
      </c>
      <c r="N4" s="525" t="s">
        <v>217</v>
      </c>
      <c r="O4" s="526">
        <v>42856</v>
      </c>
      <c r="P4" s="526">
        <v>43221</v>
      </c>
      <c r="Q4" s="525" t="s">
        <v>217</v>
      </c>
      <c r="R4" s="526">
        <v>42887</v>
      </c>
      <c r="S4" s="526">
        <v>43252</v>
      </c>
      <c r="T4" s="525" t="s">
        <v>217</v>
      </c>
      <c r="U4" s="526">
        <v>42917</v>
      </c>
      <c r="V4" s="526">
        <v>43282</v>
      </c>
      <c r="W4" s="525" t="s">
        <v>804</v>
      </c>
      <c r="X4" s="526">
        <v>42948</v>
      </c>
      <c r="Y4" s="526">
        <v>43313</v>
      </c>
      <c r="Z4" s="525" t="s">
        <v>217</v>
      </c>
      <c r="AA4" s="526">
        <v>42979</v>
      </c>
      <c r="AB4" s="526">
        <v>43344</v>
      </c>
      <c r="AC4" s="525" t="s">
        <v>217</v>
      </c>
      <c r="AD4" s="526">
        <v>43009</v>
      </c>
      <c r="AE4" s="526">
        <v>43374</v>
      </c>
      <c r="AF4" s="525" t="s">
        <v>217</v>
      </c>
      <c r="AG4" s="526">
        <v>43040</v>
      </c>
      <c r="AH4" s="526">
        <v>43405</v>
      </c>
      <c r="AI4" s="525" t="s">
        <v>217</v>
      </c>
      <c r="AJ4" s="526">
        <v>43070</v>
      </c>
      <c r="AK4" s="526">
        <v>43435</v>
      </c>
      <c r="AL4" s="527" t="s">
        <v>217</v>
      </c>
      <c r="AM4" s="524" t="s">
        <v>884</v>
      </c>
      <c r="AN4" s="524" t="s">
        <v>948</v>
      </c>
      <c r="AO4" s="525" t="s">
        <v>803</v>
      </c>
      <c r="AS4" s="528"/>
      <c r="AT4" s="528"/>
      <c r="AU4" s="528"/>
    </row>
    <row r="5" spans="1:87" s="544" customFormat="1" ht="18.75" customHeight="1">
      <c r="A5" s="529" t="s">
        <v>93</v>
      </c>
      <c r="B5" s="529"/>
      <c r="C5" s="530">
        <v>87</v>
      </c>
      <c r="D5" s="530">
        <v>84</v>
      </c>
      <c r="E5" s="531">
        <f>D5/C5-1</f>
        <v>-3.4482758620689613E-2</v>
      </c>
      <c r="F5" s="532">
        <v>45</v>
      </c>
      <c r="G5" s="532">
        <v>52</v>
      </c>
      <c r="H5" s="533">
        <f>G5/F5-1</f>
        <v>0.15555555555555545</v>
      </c>
      <c r="I5" s="534">
        <v>83</v>
      </c>
      <c r="J5" s="534"/>
      <c r="K5" s="535">
        <f>J5/I5-1</f>
        <v>-1</v>
      </c>
      <c r="L5" s="536">
        <v>66</v>
      </c>
      <c r="M5" s="534"/>
      <c r="N5" s="535">
        <f>M5/L5-1</f>
        <v>-1</v>
      </c>
      <c r="O5" s="536">
        <v>66</v>
      </c>
      <c r="P5" s="538"/>
      <c r="Q5" s="540">
        <f>P5/O5-1</f>
        <v>-1</v>
      </c>
      <c r="R5" s="536">
        <v>83</v>
      </c>
      <c r="S5" s="534"/>
      <c r="T5" s="540">
        <f>S5/R5-1</f>
        <v>-1</v>
      </c>
      <c r="U5" s="536">
        <v>83</v>
      </c>
      <c r="V5" s="532"/>
      <c r="W5" s="541">
        <f>V5/U5-1</f>
        <v>-1</v>
      </c>
      <c r="X5" s="537">
        <v>75</v>
      </c>
      <c r="Y5" s="534"/>
      <c r="Z5" s="535">
        <f>Y5/X5-1</f>
        <v>-1</v>
      </c>
      <c r="AA5" s="537">
        <v>83</v>
      </c>
      <c r="AB5" s="532"/>
      <c r="AC5" s="535">
        <f>AB5/AA5-1</f>
        <v>-1</v>
      </c>
      <c r="AD5" s="534">
        <v>87</v>
      </c>
      <c r="AE5" s="534"/>
      <c r="AF5" s="535">
        <f>AE5/AD5-1</f>
        <v>-1</v>
      </c>
      <c r="AG5" s="532">
        <v>95</v>
      </c>
      <c r="AH5" s="532"/>
      <c r="AI5" s="535">
        <f>AH5/AG5-1</f>
        <v>-1</v>
      </c>
      <c r="AJ5" s="532">
        <v>88</v>
      </c>
      <c r="AK5" s="532"/>
      <c r="AL5" s="539">
        <f>AK5/AJ5-1</f>
        <v>-1</v>
      </c>
      <c r="AM5" s="542">
        <f>C5+F5+I5+L5+O5+R5+U5+X5+AA5+AD5+AG5+AJ5</f>
        <v>941</v>
      </c>
      <c r="AN5" s="542">
        <f>D5+G5+J5+M5+P5+S5+V5+Y5+AB5+AE5+AH5+AK5</f>
        <v>136</v>
      </c>
      <c r="AO5" s="535">
        <f>AN5/AM5-1</f>
        <v>-0.85547290116896924</v>
      </c>
      <c r="AP5" s="520"/>
      <c r="AQ5" s="520"/>
      <c r="AR5" s="520"/>
      <c r="AS5" s="528" t="s">
        <v>91</v>
      </c>
      <c r="AT5" s="543">
        <f>SUM(AJ5:AJ29)</f>
        <v>2523</v>
      </c>
      <c r="AU5" s="528"/>
      <c r="AV5" s="520"/>
      <c r="AW5" s="520"/>
      <c r="AX5" s="520"/>
      <c r="AY5" s="520"/>
      <c r="AZ5" s="520"/>
      <c r="BA5" s="520"/>
      <c r="BB5" s="520"/>
      <c r="BC5" s="520"/>
      <c r="BD5" s="520"/>
      <c r="BE5" s="520"/>
      <c r="BF5" s="520"/>
      <c r="BG5" s="520"/>
      <c r="BH5" s="520"/>
      <c r="BI5" s="520"/>
      <c r="BJ5" s="520"/>
      <c r="BK5" s="520"/>
      <c r="BL5" s="520"/>
      <c r="BM5" s="520"/>
      <c r="BN5" s="520"/>
      <c r="BO5" s="520"/>
      <c r="BP5" s="520"/>
      <c r="BQ5" s="520"/>
      <c r="BR5" s="520"/>
      <c r="BS5" s="520"/>
      <c r="BT5" s="520"/>
      <c r="BU5" s="520"/>
      <c r="BV5" s="520"/>
      <c r="BW5" s="520"/>
      <c r="BX5" s="520"/>
      <c r="BY5" s="520"/>
      <c r="BZ5" s="520"/>
      <c r="CA5" s="520"/>
      <c r="CB5" s="520"/>
      <c r="CC5" s="520"/>
      <c r="CD5" s="520"/>
      <c r="CE5" s="518"/>
      <c r="CF5" s="518"/>
      <c r="CG5" s="518"/>
      <c r="CH5" s="518"/>
      <c r="CI5" s="518"/>
    </row>
    <row r="6" spans="1:87" ht="18.75" customHeight="1">
      <c r="A6" s="545" t="s">
        <v>94</v>
      </c>
      <c r="B6" s="546"/>
      <c r="C6" s="547">
        <v>13</v>
      </c>
      <c r="D6" s="547">
        <v>9</v>
      </c>
      <c r="E6" s="548">
        <f t="shared" ref="E6:E29" si="0">D6/C6-1</f>
        <v>-0.30769230769230771</v>
      </c>
      <c r="F6" s="549">
        <v>7</v>
      </c>
      <c r="G6" s="549">
        <v>12</v>
      </c>
      <c r="H6" s="548">
        <f t="shared" ref="H6:H29" si="1">G6/F6-1</f>
        <v>0.71428571428571419</v>
      </c>
      <c r="I6" s="550">
        <v>10</v>
      </c>
      <c r="J6" s="550"/>
      <c r="K6" s="551">
        <f t="shared" ref="K6:K29" si="2">J6/I6-1</f>
        <v>-1</v>
      </c>
      <c r="L6" s="552">
        <v>6</v>
      </c>
      <c r="M6" s="550"/>
      <c r="N6" s="553">
        <f t="shared" ref="N6:N29" si="3">M6/L6-1</f>
        <v>-1</v>
      </c>
      <c r="O6" s="552">
        <v>15</v>
      </c>
      <c r="P6" s="555"/>
      <c r="Q6" s="553">
        <f t="shared" ref="Q6:Q29" si="4">P6/O6-1</f>
        <v>-1</v>
      </c>
      <c r="R6" s="552">
        <v>10</v>
      </c>
      <c r="S6" s="550"/>
      <c r="T6" s="557">
        <f t="shared" ref="T6:T29" si="5">S6/R6-1</f>
        <v>-1</v>
      </c>
      <c r="U6" s="552">
        <v>12</v>
      </c>
      <c r="V6" s="549"/>
      <c r="W6" s="556">
        <f t="shared" ref="W6:W29" si="6">V6/U6-1</f>
        <v>-1</v>
      </c>
      <c r="X6" s="554">
        <v>15</v>
      </c>
      <c r="Y6" s="550"/>
      <c r="Z6" s="553">
        <f t="shared" ref="Z6:Z29" si="7">Y6/X6-1</f>
        <v>-1</v>
      </c>
      <c r="AA6" s="554">
        <v>6</v>
      </c>
      <c r="AB6" s="549"/>
      <c r="AC6" s="553">
        <f t="shared" ref="AC6:AC29" si="8">AB6/AA6-1</f>
        <v>-1</v>
      </c>
      <c r="AD6" s="550">
        <v>7</v>
      </c>
      <c r="AE6" s="550"/>
      <c r="AF6" s="553">
        <f t="shared" ref="AF6:AF29" si="9">AE6/AD6-1</f>
        <v>-1</v>
      </c>
      <c r="AG6" s="549">
        <v>15</v>
      </c>
      <c r="AH6" s="549"/>
      <c r="AI6" s="553">
        <f t="shared" ref="AI6:AI29" si="10">AH6/AG6-1</f>
        <v>-1</v>
      </c>
      <c r="AJ6" s="549">
        <v>40</v>
      </c>
      <c r="AK6" s="549"/>
      <c r="AL6" s="553">
        <f t="shared" ref="AL6:AL29" si="11">AK6/AJ6-1</f>
        <v>-1</v>
      </c>
      <c r="AM6" s="558">
        <f t="shared" ref="AM6:AN29" si="12">C6+F6+I6+L6+O6+R6+U6+X6+AA6+AD6+AG6+AJ6</f>
        <v>156</v>
      </c>
      <c r="AN6" s="558">
        <f t="shared" si="12"/>
        <v>21</v>
      </c>
      <c r="AO6" s="553">
        <f t="shared" ref="AO6:AO29" si="13">AN6/AM6-1</f>
        <v>-0.86538461538461542</v>
      </c>
      <c r="AS6" s="528" t="s">
        <v>868</v>
      </c>
      <c r="AT6" s="528">
        <v>49</v>
      </c>
      <c r="AU6" s="528"/>
      <c r="AX6" s="520">
        <f>2744-57</f>
        <v>2687</v>
      </c>
    </row>
    <row r="7" spans="1:87" s="544" customFormat="1" ht="18.75" customHeight="1">
      <c r="A7" s="529" t="s">
        <v>95</v>
      </c>
      <c r="B7" s="529"/>
      <c r="C7" s="530">
        <v>133</v>
      </c>
      <c r="D7" s="530">
        <v>117</v>
      </c>
      <c r="E7" s="531">
        <f t="shared" si="0"/>
        <v>-0.12030075187969924</v>
      </c>
      <c r="F7" s="532">
        <v>91</v>
      </c>
      <c r="G7" s="532">
        <v>73</v>
      </c>
      <c r="H7" s="533">
        <f t="shared" si="1"/>
        <v>-0.19780219780219777</v>
      </c>
      <c r="I7" s="534">
        <v>85</v>
      </c>
      <c r="J7" s="534"/>
      <c r="K7" s="539">
        <f t="shared" si="2"/>
        <v>-1</v>
      </c>
      <c r="L7" s="536">
        <v>81</v>
      </c>
      <c r="M7" s="534"/>
      <c r="N7" s="539">
        <f t="shared" si="3"/>
        <v>-1</v>
      </c>
      <c r="O7" s="536">
        <v>97</v>
      </c>
      <c r="P7" s="538"/>
      <c r="Q7" s="540">
        <f t="shared" si="4"/>
        <v>-1</v>
      </c>
      <c r="R7" s="536">
        <v>107</v>
      </c>
      <c r="S7" s="534"/>
      <c r="T7" s="540">
        <f t="shared" si="5"/>
        <v>-1</v>
      </c>
      <c r="U7" s="536">
        <v>96</v>
      </c>
      <c r="V7" s="532"/>
      <c r="W7" s="540">
        <f t="shared" si="6"/>
        <v>-1</v>
      </c>
      <c r="X7" s="537">
        <v>112</v>
      </c>
      <c r="Y7" s="534"/>
      <c r="Z7" s="539">
        <f t="shared" si="7"/>
        <v>-1</v>
      </c>
      <c r="AA7" s="537">
        <v>81</v>
      </c>
      <c r="AB7" s="532"/>
      <c r="AC7" s="535">
        <f t="shared" si="8"/>
        <v>-1</v>
      </c>
      <c r="AD7" s="534">
        <v>95</v>
      </c>
      <c r="AE7" s="534"/>
      <c r="AF7" s="535">
        <f t="shared" si="9"/>
        <v>-1</v>
      </c>
      <c r="AG7" s="532">
        <v>108</v>
      </c>
      <c r="AH7" s="532"/>
      <c r="AI7" s="539">
        <f t="shared" si="10"/>
        <v>-1</v>
      </c>
      <c r="AJ7" s="532">
        <v>153</v>
      </c>
      <c r="AK7" s="532"/>
      <c r="AL7" s="539">
        <f t="shared" si="11"/>
        <v>-1</v>
      </c>
      <c r="AM7" s="542">
        <f t="shared" si="12"/>
        <v>1239</v>
      </c>
      <c r="AN7" s="542">
        <f t="shared" si="12"/>
        <v>190</v>
      </c>
      <c r="AO7" s="539">
        <f t="shared" si="13"/>
        <v>-0.84665052461662627</v>
      </c>
      <c r="AP7" s="520"/>
      <c r="AQ7" s="520"/>
      <c r="AR7" s="520"/>
      <c r="AS7" s="528" t="s">
        <v>101</v>
      </c>
      <c r="AT7" s="528">
        <v>8</v>
      </c>
      <c r="AU7" s="528"/>
      <c r="AV7" s="520"/>
      <c r="AW7" s="520"/>
      <c r="AX7" s="520"/>
      <c r="AY7" s="520"/>
      <c r="AZ7" s="520"/>
      <c r="BA7" s="520"/>
      <c r="BB7" s="520"/>
      <c r="BC7" s="520"/>
      <c r="BD7" s="520"/>
      <c r="BE7" s="520"/>
      <c r="BF7" s="520"/>
      <c r="BG7" s="520"/>
      <c r="BH7" s="520"/>
      <c r="BI7" s="520"/>
      <c r="BJ7" s="520"/>
      <c r="BK7" s="520"/>
      <c r="BL7" s="520"/>
      <c r="BM7" s="520"/>
      <c r="BN7" s="520"/>
      <c r="BO7" s="520"/>
      <c r="BP7" s="520"/>
      <c r="BQ7" s="520"/>
      <c r="BR7" s="520"/>
      <c r="BS7" s="520"/>
      <c r="BT7" s="520"/>
      <c r="BU7" s="520"/>
      <c r="BV7" s="520"/>
      <c r="BW7" s="520"/>
      <c r="BX7" s="520"/>
      <c r="BY7" s="520"/>
      <c r="BZ7" s="520"/>
      <c r="CA7" s="520"/>
      <c r="CB7" s="520"/>
      <c r="CC7" s="520"/>
      <c r="CD7" s="520"/>
      <c r="CE7" s="518"/>
      <c r="CF7" s="518"/>
      <c r="CG7" s="518"/>
      <c r="CH7" s="518"/>
      <c r="CI7" s="518"/>
    </row>
    <row r="8" spans="1:87" ht="18.75" customHeight="1">
      <c r="A8" s="545" t="s">
        <v>138</v>
      </c>
      <c r="B8" s="559"/>
      <c r="C8" s="560">
        <v>412</v>
      </c>
      <c r="D8" s="560">
        <v>314</v>
      </c>
      <c r="E8" s="548">
        <f t="shared" si="0"/>
        <v>-0.23786407766990292</v>
      </c>
      <c r="F8" s="549">
        <v>386</v>
      </c>
      <c r="G8" s="549">
        <v>258</v>
      </c>
      <c r="H8" s="561">
        <f t="shared" si="1"/>
        <v>-0.33160621761658027</v>
      </c>
      <c r="I8" s="562">
        <v>453</v>
      </c>
      <c r="J8" s="562"/>
      <c r="K8" s="553">
        <f t="shared" si="2"/>
        <v>-1</v>
      </c>
      <c r="L8" s="552">
        <v>359</v>
      </c>
      <c r="M8" s="562"/>
      <c r="N8" s="551">
        <f t="shared" si="3"/>
        <v>-1</v>
      </c>
      <c r="O8" s="552">
        <v>407</v>
      </c>
      <c r="P8" s="563"/>
      <c r="Q8" s="557">
        <f t="shared" si="4"/>
        <v>-1</v>
      </c>
      <c r="R8" s="552">
        <v>415</v>
      </c>
      <c r="S8" s="562"/>
      <c r="T8" s="553">
        <f t="shared" si="5"/>
        <v>-1</v>
      </c>
      <c r="U8" s="552">
        <v>365</v>
      </c>
      <c r="V8" s="549"/>
      <c r="W8" s="557">
        <f t="shared" si="6"/>
        <v>-1</v>
      </c>
      <c r="X8" s="554">
        <v>332</v>
      </c>
      <c r="Y8" s="550"/>
      <c r="Z8" s="551">
        <f t="shared" si="7"/>
        <v>-1</v>
      </c>
      <c r="AA8" s="554">
        <v>263</v>
      </c>
      <c r="AB8" s="549"/>
      <c r="AC8" s="553">
        <f t="shared" si="8"/>
        <v>-1</v>
      </c>
      <c r="AD8" s="550">
        <v>312</v>
      </c>
      <c r="AE8" s="550"/>
      <c r="AF8" s="553">
        <f t="shared" si="9"/>
        <v>-1</v>
      </c>
      <c r="AG8" s="549">
        <v>540</v>
      </c>
      <c r="AH8" s="549"/>
      <c r="AI8" s="551">
        <f t="shared" si="10"/>
        <v>-1</v>
      </c>
      <c r="AJ8" s="564">
        <v>487</v>
      </c>
      <c r="AK8" s="564"/>
      <c r="AL8" s="551">
        <f t="shared" si="11"/>
        <v>-1</v>
      </c>
      <c r="AM8" s="558">
        <f t="shared" si="12"/>
        <v>4731</v>
      </c>
      <c r="AN8" s="558">
        <f t="shared" si="12"/>
        <v>572</v>
      </c>
      <c r="AO8" s="551">
        <f t="shared" si="13"/>
        <v>-0.87909532868315365</v>
      </c>
      <c r="AS8" s="565"/>
      <c r="AT8" s="566" t="s">
        <v>219</v>
      </c>
      <c r="AU8" s="566" t="s">
        <v>218</v>
      </c>
      <c r="AX8" s="567">
        <f>SUM(AM5:AM29)</f>
        <v>23005</v>
      </c>
    </row>
    <row r="9" spans="1:87" s="544" customFormat="1" ht="18.75" customHeight="1">
      <c r="A9" s="529" t="s">
        <v>96</v>
      </c>
      <c r="B9" s="529"/>
      <c r="C9" s="530">
        <v>133</v>
      </c>
      <c r="D9" s="530">
        <v>120</v>
      </c>
      <c r="E9" s="531">
        <f t="shared" si="0"/>
        <v>-9.7744360902255689E-2</v>
      </c>
      <c r="F9" s="532">
        <v>146</v>
      </c>
      <c r="G9" s="532">
        <v>114</v>
      </c>
      <c r="H9" s="533">
        <f t="shared" si="1"/>
        <v>-0.21917808219178081</v>
      </c>
      <c r="I9" s="534">
        <v>148</v>
      </c>
      <c r="J9" s="534"/>
      <c r="K9" s="535">
        <f t="shared" si="2"/>
        <v>-1</v>
      </c>
      <c r="L9" s="536">
        <v>114</v>
      </c>
      <c r="M9" s="534"/>
      <c r="N9" s="535">
        <f t="shared" si="3"/>
        <v>-1</v>
      </c>
      <c r="O9" s="536">
        <v>137</v>
      </c>
      <c r="P9" s="538"/>
      <c r="Q9" s="535">
        <f t="shared" si="4"/>
        <v>-1</v>
      </c>
      <c r="R9" s="536">
        <v>111</v>
      </c>
      <c r="S9" s="534"/>
      <c r="T9" s="535">
        <f t="shared" si="5"/>
        <v>-1</v>
      </c>
      <c r="U9" s="536">
        <v>73</v>
      </c>
      <c r="V9" s="532"/>
      <c r="W9" s="540">
        <f t="shared" si="6"/>
        <v>-1</v>
      </c>
      <c r="X9" s="537">
        <v>118</v>
      </c>
      <c r="Y9" s="534"/>
      <c r="Z9" s="539">
        <f t="shared" si="7"/>
        <v>-1</v>
      </c>
      <c r="AA9" s="537">
        <v>105</v>
      </c>
      <c r="AB9" s="532"/>
      <c r="AC9" s="535">
        <f t="shared" si="8"/>
        <v>-1</v>
      </c>
      <c r="AD9" s="534">
        <v>117</v>
      </c>
      <c r="AE9" s="534"/>
      <c r="AF9" s="535">
        <f t="shared" si="9"/>
        <v>-1</v>
      </c>
      <c r="AG9" s="532">
        <v>167</v>
      </c>
      <c r="AH9" s="532"/>
      <c r="AI9" s="535">
        <f t="shared" si="10"/>
        <v>-1</v>
      </c>
      <c r="AJ9" s="532">
        <v>212</v>
      </c>
      <c r="AK9" s="532"/>
      <c r="AL9" s="535">
        <f t="shared" si="11"/>
        <v>-1</v>
      </c>
      <c r="AM9" s="542">
        <f t="shared" si="12"/>
        <v>1581</v>
      </c>
      <c r="AN9" s="542">
        <f t="shared" si="12"/>
        <v>234</v>
      </c>
      <c r="AO9" s="535">
        <f t="shared" si="13"/>
        <v>-0.85199240986717273</v>
      </c>
      <c r="AP9" s="520"/>
      <c r="AQ9" s="520"/>
      <c r="AR9" s="520"/>
      <c r="AS9" s="565" t="s">
        <v>906</v>
      </c>
      <c r="AT9" s="565">
        <v>194</v>
      </c>
      <c r="AU9" s="565">
        <v>161</v>
      </c>
      <c r="AV9" s="520"/>
      <c r="AW9" s="520"/>
      <c r="AX9" s="520">
        <v>57</v>
      </c>
      <c r="AY9" s="520"/>
      <c r="AZ9" s="520"/>
      <c r="BA9" s="520"/>
      <c r="BB9" s="520"/>
      <c r="BC9" s="520"/>
      <c r="BD9" s="520"/>
      <c r="BE9" s="520"/>
      <c r="BF9" s="520"/>
      <c r="BG9" s="520"/>
      <c r="BH9" s="520"/>
      <c r="BI9" s="520"/>
      <c r="BJ9" s="520"/>
      <c r="BK9" s="520"/>
      <c r="BL9" s="520"/>
      <c r="BM9" s="520"/>
      <c r="BN9" s="520"/>
      <c r="BO9" s="520"/>
      <c r="BP9" s="520"/>
      <c r="BQ9" s="520"/>
      <c r="BR9" s="520"/>
      <c r="BS9" s="520"/>
      <c r="BT9" s="520"/>
      <c r="BU9" s="520"/>
      <c r="BV9" s="520"/>
      <c r="BW9" s="520"/>
      <c r="BX9" s="520"/>
      <c r="BY9" s="520"/>
      <c r="BZ9" s="520"/>
      <c r="CA9" s="520"/>
      <c r="CB9" s="520"/>
      <c r="CC9" s="520"/>
      <c r="CD9" s="520"/>
      <c r="CE9" s="518"/>
      <c r="CF9" s="518"/>
      <c r="CG9" s="518"/>
      <c r="CH9" s="518"/>
      <c r="CI9" s="518"/>
    </row>
    <row r="10" spans="1:87" ht="18.75" customHeight="1">
      <c r="A10" s="545" t="s">
        <v>98</v>
      </c>
      <c r="B10" s="559"/>
      <c r="C10" s="560">
        <v>63</v>
      </c>
      <c r="D10" s="560">
        <v>76</v>
      </c>
      <c r="E10" s="569">
        <f t="shared" si="0"/>
        <v>0.20634920634920628</v>
      </c>
      <c r="F10" s="549">
        <v>50</v>
      </c>
      <c r="G10" s="549">
        <v>67</v>
      </c>
      <c r="H10" s="561">
        <f t="shared" si="1"/>
        <v>0.34000000000000008</v>
      </c>
      <c r="I10" s="562">
        <v>46</v>
      </c>
      <c r="J10" s="562"/>
      <c r="K10" s="551">
        <f t="shared" si="2"/>
        <v>-1</v>
      </c>
      <c r="L10" s="552">
        <v>37</v>
      </c>
      <c r="M10" s="562"/>
      <c r="N10" s="553">
        <f t="shared" si="3"/>
        <v>-1</v>
      </c>
      <c r="O10" s="552">
        <v>60</v>
      </c>
      <c r="P10" s="563"/>
      <c r="Q10" s="553">
        <f t="shared" si="4"/>
        <v>-1</v>
      </c>
      <c r="R10" s="552">
        <v>51</v>
      </c>
      <c r="S10" s="562"/>
      <c r="T10" s="557">
        <f t="shared" si="5"/>
        <v>-1</v>
      </c>
      <c r="U10" s="552">
        <v>51</v>
      </c>
      <c r="V10" s="549"/>
      <c r="W10" s="557">
        <f t="shared" si="6"/>
        <v>-1</v>
      </c>
      <c r="X10" s="554">
        <v>67</v>
      </c>
      <c r="Y10" s="550"/>
      <c r="Z10" s="553">
        <f t="shared" si="7"/>
        <v>-1</v>
      </c>
      <c r="AA10" s="554">
        <v>54</v>
      </c>
      <c r="AB10" s="549"/>
      <c r="AC10" s="553">
        <f t="shared" si="8"/>
        <v>-1</v>
      </c>
      <c r="AD10" s="550">
        <v>57</v>
      </c>
      <c r="AE10" s="676"/>
      <c r="AF10" s="553">
        <f t="shared" si="9"/>
        <v>-1</v>
      </c>
      <c r="AG10" s="549">
        <v>80</v>
      </c>
      <c r="AH10" s="549"/>
      <c r="AI10" s="553">
        <f t="shared" si="10"/>
        <v>-1</v>
      </c>
      <c r="AJ10" s="564">
        <v>78</v>
      </c>
      <c r="AK10" s="564"/>
      <c r="AL10" s="551">
        <f t="shared" si="11"/>
        <v>-1</v>
      </c>
      <c r="AM10" s="558">
        <f t="shared" si="12"/>
        <v>694</v>
      </c>
      <c r="AN10" s="558">
        <f t="shared" si="12"/>
        <v>143</v>
      </c>
      <c r="AO10" s="551">
        <f t="shared" si="13"/>
        <v>-0.79394812680115279</v>
      </c>
      <c r="AS10" s="565" t="s">
        <v>907</v>
      </c>
      <c r="AT10" s="565">
        <v>115</v>
      </c>
      <c r="AU10" s="565">
        <v>111</v>
      </c>
      <c r="AX10" s="567">
        <f>AX8+AX9</f>
        <v>23062</v>
      </c>
    </row>
    <row r="11" spans="1:87" s="544" customFormat="1" ht="18.75" customHeight="1">
      <c r="A11" s="529" t="s">
        <v>264</v>
      </c>
      <c r="B11" s="570"/>
      <c r="C11" s="530">
        <v>16</v>
      </c>
      <c r="D11" s="530">
        <v>17</v>
      </c>
      <c r="E11" s="533">
        <f t="shared" si="0"/>
        <v>6.25E-2</v>
      </c>
      <c r="F11" s="532">
        <v>10</v>
      </c>
      <c r="G11" s="532">
        <v>14</v>
      </c>
      <c r="H11" s="533">
        <f t="shared" si="1"/>
        <v>0.39999999999999991</v>
      </c>
      <c r="I11" s="534">
        <v>17</v>
      </c>
      <c r="J11" s="534"/>
      <c r="K11" s="535">
        <f t="shared" si="2"/>
        <v>-1</v>
      </c>
      <c r="L11" s="536">
        <v>7</v>
      </c>
      <c r="M11" s="534"/>
      <c r="N11" s="535">
        <f t="shared" si="3"/>
        <v>-1</v>
      </c>
      <c r="O11" s="536">
        <v>10</v>
      </c>
      <c r="P11" s="538"/>
      <c r="Q11" s="535">
        <f t="shared" si="4"/>
        <v>-1</v>
      </c>
      <c r="R11" s="536">
        <v>14</v>
      </c>
      <c r="S11" s="534"/>
      <c r="T11" s="535">
        <f t="shared" si="5"/>
        <v>-1</v>
      </c>
      <c r="U11" s="536">
        <v>13</v>
      </c>
      <c r="V11" s="532"/>
      <c r="W11" s="540">
        <f t="shared" si="6"/>
        <v>-1</v>
      </c>
      <c r="X11" s="537">
        <v>10</v>
      </c>
      <c r="Y11" s="534"/>
      <c r="Z11" s="539">
        <f t="shared" si="7"/>
        <v>-1</v>
      </c>
      <c r="AA11" s="537">
        <v>10</v>
      </c>
      <c r="AB11" s="532"/>
      <c r="AC11" s="535">
        <f t="shared" si="8"/>
        <v>-1</v>
      </c>
      <c r="AD11" s="534">
        <v>8</v>
      </c>
      <c r="AE11" s="600"/>
      <c r="AF11" s="535">
        <f t="shared" si="9"/>
        <v>-1</v>
      </c>
      <c r="AG11" s="532">
        <v>15</v>
      </c>
      <c r="AH11" s="532"/>
      <c r="AI11" s="539">
        <f t="shared" si="10"/>
        <v>-1</v>
      </c>
      <c r="AJ11" s="532">
        <v>24</v>
      </c>
      <c r="AK11" s="532"/>
      <c r="AL11" s="535">
        <f t="shared" si="11"/>
        <v>-1</v>
      </c>
      <c r="AM11" s="542">
        <f t="shared" si="12"/>
        <v>154</v>
      </c>
      <c r="AN11" s="542">
        <f t="shared" si="12"/>
        <v>31</v>
      </c>
      <c r="AO11" s="539">
        <f t="shared" si="13"/>
        <v>-0.79870129870129869</v>
      </c>
      <c r="AP11" s="520"/>
      <c r="AQ11" s="520"/>
      <c r="AR11" s="520"/>
      <c r="AS11" s="565" t="s">
        <v>144</v>
      </c>
      <c r="AT11" s="565">
        <v>28</v>
      </c>
      <c r="AU11" s="565">
        <v>29</v>
      </c>
      <c r="AV11" s="520"/>
      <c r="AW11" s="520"/>
      <c r="AX11" s="520"/>
      <c r="AY11" s="520"/>
      <c r="AZ11" s="520"/>
      <c r="BA11" s="520"/>
      <c r="BB11" s="520"/>
      <c r="BC11" s="520"/>
      <c r="BD11" s="520"/>
      <c r="BE11" s="520"/>
      <c r="BF11" s="520"/>
      <c r="BG11" s="520"/>
      <c r="BH11" s="520"/>
      <c r="BI11" s="520"/>
      <c r="BJ11" s="520"/>
      <c r="BK11" s="520"/>
      <c r="BL11" s="520"/>
      <c r="BM11" s="520"/>
      <c r="BN11" s="520"/>
      <c r="BO11" s="520"/>
      <c r="BP11" s="520"/>
      <c r="BQ11" s="520"/>
      <c r="BR11" s="520"/>
      <c r="BS11" s="520"/>
      <c r="BT11" s="520"/>
      <c r="BU11" s="520"/>
      <c r="BV11" s="520"/>
      <c r="BW11" s="520"/>
      <c r="BX11" s="520"/>
      <c r="BY11" s="520"/>
      <c r="BZ11" s="520"/>
      <c r="CA11" s="520"/>
      <c r="CB11" s="520"/>
      <c r="CC11" s="520"/>
      <c r="CD11" s="520"/>
      <c r="CE11" s="518"/>
      <c r="CF11" s="518"/>
      <c r="CG11" s="518"/>
      <c r="CH11" s="518"/>
      <c r="CI11" s="518"/>
    </row>
    <row r="12" spans="1:87" ht="18.75" customHeight="1">
      <c r="A12" s="545" t="s">
        <v>137</v>
      </c>
      <c r="B12" s="571"/>
      <c r="C12" s="560">
        <v>318</v>
      </c>
      <c r="D12" s="560">
        <v>333</v>
      </c>
      <c r="E12" s="561">
        <f t="shared" si="0"/>
        <v>4.7169811320754818E-2</v>
      </c>
      <c r="F12" s="549">
        <v>311</v>
      </c>
      <c r="G12" s="549">
        <v>236</v>
      </c>
      <c r="H12" s="548">
        <f t="shared" si="1"/>
        <v>-0.2411575562700965</v>
      </c>
      <c r="I12" s="562">
        <v>389</v>
      </c>
      <c r="J12" s="562"/>
      <c r="K12" s="553">
        <f t="shared" si="2"/>
        <v>-1</v>
      </c>
      <c r="L12" s="552">
        <v>343</v>
      </c>
      <c r="M12" s="562"/>
      <c r="N12" s="553">
        <f t="shared" si="3"/>
        <v>-1</v>
      </c>
      <c r="O12" s="552">
        <v>223</v>
      </c>
      <c r="P12" s="563"/>
      <c r="Q12" s="557">
        <f t="shared" si="4"/>
        <v>-1</v>
      </c>
      <c r="R12" s="552">
        <v>200</v>
      </c>
      <c r="S12" s="562"/>
      <c r="T12" s="553">
        <f t="shared" si="5"/>
        <v>-1</v>
      </c>
      <c r="U12" s="552">
        <v>244</v>
      </c>
      <c r="V12" s="549"/>
      <c r="W12" s="557">
        <f t="shared" si="6"/>
        <v>-1</v>
      </c>
      <c r="X12" s="554">
        <v>340</v>
      </c>
      <c r="Y12" s="676"/>
      <c r="Z12" s="553">
        <f t="shared" si="7"/>
        <v>-1</v>
      </c>
      <c r="AA12" s="554">
        <v>282</v>
      </c>
      <c r="AB12" s="549"/>
      <c r="AC12" s="553">
        <f t="shared" si="8"/>
        <v>-1</v>
      </c>
      <c r="AD12" s="550">
        <v>254</v>
      </c>
      <c r="AE12" s="697"/>
      <c r="AF12" s="553">
        <f t="shared" si="9"/>
        <v>-1</v>
      </c>
      <c r="AG12" s="549">
        <v>360</v>
      </c>
      <c r="AH12" s="549"/>
      <c r="AI12" s="551">
        <f t="shared" si="10"/>
        <v>-1</v>
      </c>
      <c r="AJ12" s="564">
        <v>394</v>
      </c>
      <c r="AK12" s="564"/>
      <c r="AL12" s="551">
        <f t="shared" si="11"/>
        <v>-1</v>
      </c>
      <c r="AM12" s="558">
        <f t="shared" si="12"/>
        <v>3658</v>
      </c>
      <c r="AN12" s="558">
        <f t="shared" si="12"/>
        <v>569</v>
      </c>
      <c r="AO12" s="551">
        <f t="shared" si="13"/>
        <v>-0.84445051940951343</v>
      </c>
      <c r="AS12" s="572"/>
      <c r="AT12" s="520">
        <f>SUM(AT9:AT11)</f>
        <v>337</v>
      </c>
      <c r="AU12" s="520">
        <f>SUM(AU9:AU11)</f>
        <v>301</v>
      </c>
    </row>
    <row r="13" spans="1:87" s="544" customFormat="1" ht="18.75" customHeight="1">
      <c r="A13" s="529" t="s">
        <v>99</v>
      </c>
      <c r="B13" s="570"/>
      <c r="C13" s="530">
        <v>14</v>
      </c>
      <c r="D13" s="530">
        <v>18</v>
      </c>
      <c r="E13" s="568">
        <f t="shared" si="0"/>
        <v>0.28571428571428581</v>
      </c>
      <c r="F13" s="532">
        <v>13</v>
      </c>
      <c r="G13" s="532">
        <v>5</v>
      </c>
      <c r="H13" s="531">
        <f t="shared" si="1"/>
        <v>-0.61538461538461542</v>
      </c>
      <c r="I13" s="534">
        <v>7</v>
      </c>
      <c r="J13" s="534"/>
      <c r="K13" s="540">
        <f t="shared" si="2"/>
        <v>-1</v>
      </c>
      <c r="L13" s="536">
        <v>13</v>
      </c>
      <c r="M13" s="534"/>
      <c r="N13" s="539">
        <f t="shared" si="3"/>
        <v>-1</v>
      </c>
      <c r="O13" s="536">
        <v>9</v>
      </c>
      <c r="P13" s="538"/>
      <c r="Q13" s="540">
        <f t="shared" si="4"/>
        <v>-1</v>
      </c>
      <c r="R13" s="536">
        <v>1</v>
      </c>
      <c r="S13" s="534"/>
      <c r="T13" s="535">
        <f t="shared" si="5"/>
        <v>-1</v>
      </c>
      <c r="U13" s="536">
        <v>9</v>
      </c>
      <c r="V13" s="532"/>
      <c r="W13" s="540">
        <f t="shared" si="6"/>
        <v>-1</v>
      </c>
      <c r="X13" s="537">
        <v>14</v>
      </c>
      <c r="Y13" s="534"/>
      <c r="Z13" s="535">
        <f t="shared" si="7"/>
        <v>-1</v>
      </c>
      <c r="AA13" s="537">
        <v>19</v>
      </c>
      <c r="AB13" s="532"/>
      <c r="AC13" s="535">
        <f t="shared" si="8"/>
        <v>-1</v>
      </c>
      <c r="AD13" s="534">
        <v>15</v>
      </c>
      <c r="AE13" s="534"/>
      <c r="AF13" s="535">
        <f t="shared" si="9"/>
        <v>-1</v>
      </c>
      <c r="AG13" s="532">
        <v>13</v>
      </c>
      <c r="AH13" s="532"/>
      <c r="AI13" s="539">
        <f t="shared" si="10"/>
        <v>-1</v>
      </c>
      <c r="AJ13" s="532">
        <v>17</v>
      </c>
      <c r="AK13" s="532"/>
      <c r="AL13" s="539">
        <f t="shared" si="11"/>
        <v>-1</v>
      </c>
      <c r="AM13" s="542">
        <f t="shared" si="12"/>
        <v>144</v>
      </c>
      <c r="AN13" s="542">
        <f t="shared" si="12"/>
        <v>23</v>
      </c>
      <c r="AO13" s="539">
        <f t="shared" si="13"/>
        <v>-0.84027777777777779</v>
      </c>
      <c r="AP13" s="520"/>
      <c r="AQ13" s="520"/>
      <c r="AR13" s="520"/>
      <c r="AS13" s="520"/>
      <c r="AT13" s="567"/>
      <c r="AU13" s="520"/>
      <c r="AV13" s="520"/>
      <c r="AW13" s="520"/>
      <c r="AX13" s="520"/>
      <c r="AY13" s="520"/>
      <c r="AZ13" s="520"/>
      <c r="BA13" s="520"/>
      <c r="BB13" s="520"/>
      <c r="BC13" s="520"/>
      <c r="BD13" s="520"/>
      <c r="BE13" s="520"/>
      <c r="BF13" s="520"/>
      <c r="BG13" s="520"/>
      <c r="BH13" s="520"/>
      <c r="BI13" s="520"/>
      <c r="BJ13" s="520"/>
      <c r="BK13" s="520"/>
      <c r="BL13" s="520"/>
      <c r="BM13" s="520"/>
      <c r="BN13" s="520"/>
      <c r="BO13" s="520"/>
      <c r="BP13" s="520"/>
      <c r="BQ13" s="520"/>
      <c r="BR13" s="520"/>
      <c r="BS13" s="520"/>
      <c r="BT13" s="520"/>
      <c r="BU13" s="520"/>
      <c r="BV13" s="520"/>
      <c r="BW13" s="520"/>
      <c r="BX13" s="520"/>
      <c r="BY13" s="520"/>
      <c r="BZ13" s="520"/>
      <c r="CA13" s="520"/>
      <c r="CB13" s="520"/>
      <c r="CC13" s="520"/>
      <c r="CD13" s="520"/>
      <c r="CE13" s="518"/>
      <c r="CF13" s="518"/>
      <c r="CG13" s="518"/>
      <c r="CH13" s="518"/>
      <c r="CI13" s="518"/>
    </row>
    <row r="14" spans="1:87" ht="15" customHeight="1">
      <c r="A14" s="545" t="s">
        <v>100</v>
      </c>
      <c r="B14" s="571"/>
      <c r="C14" s="560">
        <v>349</v>
      </c>
      <c r="D14" s="560">
        <v>506</v>
      </c>
      <c r="E14" s="569">
        <f t="shared" si="0"/>
        <v>0.44985673352435529</v>
      </c>
      <c r="F14" s="549">
        <v>704</v>
      </c>
      <c r="G14" s="560">
        <v>230</v>
      </c>
      <c r="H14" s="548">
        <f t="shared" si="1"/>
        <v>-0.67329545454545459</v>
      </c>
      <c r="I14" s="562">
        <v>761</v>
      </c>
      <c r="J14" s="562"/>
      <c r="K14" s="553">
        <f t="shared" si="2"/>
        <v>-1</v>
      </c>
      <c r="L14" s="552">
        <v>612</v>
      </c>
      <c r="M14" s="562"/>
      <c r="N14" s="553">
        <f t="shared" si="3"/>
        <v>-1</v>
      </c>
      <c r="O14" s="552">
        <v>635</v>
      </c>
      <c r="P14" s="563"/>
      <c r="Q14" s="553">
        <f t="shared" si="4"/>
        <v>-1</v>
      </c>
      <c r="R14" s="552">
        <v>513</v>
      </c>
      <c r="S14" s="562"/>
      <c r="T14" s="553">
        <f t="shared" si="5"/>
        <v>-1</v>
      </c>
      <c r="U14" s="552">
        <v>539</v>
      </c>
      <c r="V14" s="549"/>
      <c r="W14" s="557">
        <f t="shared" si="6"/>
        <v>-1</v>
      </c>
      <c r="X14" s="554">
        <v>591</v>
      </c>
      <c r="Y14" s="550"/>
      <c r="Z14" s="551">
        <f t="shared" si="7"/>
        <v>-1</v>
      </c>
      <c r="AA14" s="554">
        <v>436</v>
      </c>
      <c r="AB14" s="549"/>
      <c r="AC14" s="553">
        <f t="shared" si="8"/>
        <v>-1</v>
      </c>
      <c r="AD14" s="550">
        <v>255</v>
      </c>
      <c r="AE14" s="697"/>
      <c r="AF14" s="553">
        <f t="shared" si="9"/>
        <v>-1</v>
      </c>
      <c r="AG14" s="564">
        <v>674</v>
      </c>
      <c r="AH14" s="564"/>
      <c r="AI14" s="553">
        <f t="shared" si="10"/>
        <v>-1</v>
      </c>
      <c r="AJ14" s="564">
        <v>588</v>
      </c>
      <c r="AK14" s="564"/>
      <c r="AL14" s="551">
        <f t="shared" si="11"/>
        <v>-1</v>
      </c>
      <c r="AM14" s="558">
        <f t="shared" si="12"/>
        <v>6657</v>
      </c>
      <c r="AN14" s="558">
        <f t="shared" si="12"/>
        <v>736</v>
      </c>
      <c r="AO14" s="551">
        <f t="shared" si="13"/>
        <v>-0.88943968754694303</v>
      </c>
    </row>
    <row r="15" spans="1:87" s="544" customFormat="1" ht="18.75" customHeight="1">
      <c r="A15" s="529" t="s">
        <v>101</v>
      </c>
      <c r="B15" s="570"/>
      <c r="C15" s="530">
        <v>1</v>
      </c>
      <c r="D15" s="530">
        <v>1</v>
      </c>
      <c r="E15" s="533">
        <f t="shared" si="0"/>
        <v>0</v>
      </c>
      <c r="F15" s="532">
        <v>2</v>
      </c>
      <c r="G15" s="532">
        <v>1</v>
      </c>
      <c r="H15" s="533">
        <f t="shared" si="1"/>
        <v>-0.5</v>
      </c>
      <c r="I15" s="534">
        <v>5</v>
      </c>
      <c r="J15" s="534"/>
      <c r="K15" s="539">
        <f t="shared" si="2"/>
        <v>-1</v>
      </c>
      <c r="L15" s="536">
        <v>4</v>
      </c>
      <c r="M15" s="534"/>
      <c r="N15" s="535">
        <f t="shared" si="3"/>
        <v>-1</v>
      </c>
      <c r="O15" s="536">
        <v>0</v>
      </c>
      <c r="P15" s="538"/>
      <c r="Q15" s="540" t="e">
        <f t="shared" si="4"/>
        <v>#DIV/0!</v>
      </c>
      <c r="R15" s="536">
        <v>9</v>
      </c>
      <c r="S15" s="534"/>
      <c r="T15" s="535">
        <f t="shared" si="5"/>
        <v>-1</v>
      </c>
      <c r="U15" s="536">
        <v>3</v>
      </c>
      <c r="V15" s="532"/>
      <c r="W15" s="540">
        <f t="shared" si="6"/>
        <v>-1</v>
      </c>
      <c r="X15" s="537">
        <v>5</v>
      </c>
      <c r="Y15" s="534"/>
      <c r="Z15" s="539">
        <f t="shared" si="7"/>
        <v>-1</v>
      </c>
      <c r="AA15" s="537">
        <v>1</v>
      </c>
      <c r="AB15" s="532"/>
      <c r="AC15" s="535">
        <f t="shared" si="8"/>
        <v>-1</v>
      </c>
      <c r="AD15" s="534">
        <v>7</v>
      </c>
      <c r="AE15" s="534"/>
      <c r="AF15" s="535">
        <f t="shared" si="9"/>
        <v>-1</v>
      </c>
      <c r="AG15" s="532">
        <v>5</v>
      </c>
      <c r="AH15" s="532"/>
      <c r="AI15" s="539">
        <f t="shared" si="10"/>
        <v>-1</v>
      </c>
      <c r="AJ15" s="532">
        <v>7</v>
      </c>
      <c r="AK15" s="532"/>
      <c r="AL15" s="539">
        <f t="shared" si="11"/>
        <v>-1</v>
      </c>
      <c r="AM15" s="542">
        <f t="shared" si="12"/>
        <v>49</v>
      </c>
      <c r="AN15" s="542">
        <f t="shared" si="12"/>
        <v>2</v>
      </c>
      <c r="AO15" s="540">
        <f t="shared" si="13"/>
        <v>-0.95918367346938771</v>
      </c>
      <c r="AP15" s="520"/>
      <c r="AQ15" s="520"/>
      <c r="AR15" s="520"/>
      <c r="AS15" s="520"/>
      <c r="AT15" s="520"/>
      <c r="AU15" s="520"/>
      <c r="AV15" s="520"/>
      <c r="AW15" s="520"/>
      <c r="AX15" s="520"/>
      <c r="AY15" s="520"/>
      <c r="AZ15" s="520"/>
      <c r="BA15" s="520"/>
      <c r="BB15" s="520"/>
      <c r="BC15" s="520"/>
      <c r="BD15" s="520"/>
      <c r="BE15" s="520"/>
      <c r="BF15" s="520"/>
      <c r="BG15" s="520"/>
      <c r="BH15" s="520"/>
      <c r="BI15" s="520"/>
      <c r="BJ15" s="520"/>
      <c r="BK15" s="520"/>
      <c r="BL15" s="520"/>
      <c r="BM15" s="520"/>
      <c r="BN15" s="520"/>
      <c r="BO15" s="520"/>
      <c r="BP15" s="520"/>
      <c r="BQ15" s="520"/>
      <c r="BR15" s="520"/>
      <c r="BS15" s="520"/>
      <c r="BT15" s="520"/>
      <c r="BU15" s="520"/>
      <c r="BV15" s="520"/>
      <c r="BW15" s="520"/>
      <c r="BX15" s="520"/>
      <c r="BY15" s="520"/>
      <c r="BZ15" s="520"/>
      <c r="CA15" s="520"/>
      <c r="CB15" s="520"/>
      <c r="CC15" s="520"/>
      <c r="CD15" s="520"/>
      <c r="CE15" s="518"/>
      <c r="CF15" s="518"/>
      <c r="CG15" s="518"/>
      <c r="CH15" s="518"/>
      <c r="CI15" s="518"/>
    </row>
    <row r="16" spans="1:87" s="544" customFormat="1" ht="18.75" customHeight="1">
      <c r="A16" s="545" t="s">
        <v>868</v>
      </c>
      <c r="B16" s="546"/>
      <c r="C16" s="547">
        <v>40</v>
      </c>
      <c r="D16" s="547">
        <v>66</v>
      </c>
      <c r="E16" s="569">
        <f t="shared" si="0"/>
        <v>0.64999999999999991</v>
      </c>
      <c r="F16" s="549">
        <v>42</v>
      </c>
      <c r="G16" s="549">
        <v>0</v>
      </c>
      <c r="H16" s="561">
        <f t="shared" si="1"/>
        <v>-1</v>
      </c>
      <c r="I16" s="550">
        <v>61</v>
      </c>
      <c r="J16" s="550"/>
      <c r="K16" s="553">
        <f t="shared" si="2"/>
        <v>-1</v>
      </c>
      <c r="L16" s="552">
        <v>34</v>
      </c>
      <c r="M16" s="550"/>
      <c r="N16" s="553">
        <f t="shared" si="3"/>
        <v>-1</v>
      </c>
      <c r="O16" s="552">
        <v>0</v>
      </c>
      <c r="P16" s="555"/>
      <c r="Q16" s="557" t="e">
        <f t="shared" si="4"/>
        <v>#DIV/0!</v>
      </c>
      <c r="R16" s="552">
        <v>57</v>
      </c>
      <c r="S16" s="550"/>
      <c r="T16" s="553">
        <f t="shared" si="5"/>
        <v>-1</v>
      </c>
      <c r="U16" s="552">
        <v>47</v>
      </c>
      <c r="V16" s="549"/>
      <c r="W16" s="556">
        <f t="shared" si="6"/>
        <v>-1</v>
      </c>
      <c r="X16" s="554">
        <v>44</v>
      </c>
      <c r="Y16" s="550"/>
      <c r="Z16" s="551">
        <f t="shared" si="7"/>
        <v>-1</v>
      </c>
      <c r="AA16" s="554">
        <v>45</v>
      </c>
      <c r="AB16" s="549"/>
      <c r="AC16" s="553">
        <f t="shared" si="8"/>
        <v>-1</v>
      </c>
      <c r="AD16" s="550">
        <v>41</v>
      </c>
      <c r="AE16" s="550"/>
      <c r="AF16" s="553">
        <f t="shared" si="9"/>
        <v>-1</v>
      </c>
      <c r="AG16" s="549">
        <v>70</v>
      </c>
      <c r="AH16" s="549"/>
      <c r="AI16" s="553">
        <f t="shared" si="10"/>
        <v>-1</v>
      </c>
      <c r="AJ16" s="549">
        <v>66</v>
      </c>
      <c r="AK16" s="549"/>
      <c r="AL16" s="553">
        <f t="shared" si="11"/>
        <v>-1</v>
      </c>
      <c r="AM16" s="558">
        <f t="shared" si="12"/>
        <v>547</v>
      </c>
      <c r="AN16" s="558">
        <f t="shared" si="12"/>
        <v>66</v>
      </c>
      <c r="AO16" s="557">
        <f t="shared" si="13"/>
        <v>-0.87934186471663622</v>
      </c>
      <c r="AP16" s="520"/>
      <c r="AQ16" s="520"/>
      <c r="AR16" s="520"/>
      <c r="AS16" s="520"/>
      <c r="AT16" s="520"/>
      <c r="AU16" s="520"/>
      <c r="AV16" s="520"/>
      <c r="AW16" s="520"/>
      <c r="AX16" s="520"/>
      <c r="AY16" s="520"/>
      <c r="AZ16" s="520"/>
      <c r="BA16" s="520"/>
      <c r="BB16" s="520"/>
      <c r="BC16" s="520"/>
      <c r="BD16" s="520"/>
      <c r="BE16" s="520"/>
      <c r="BF16" s="520"/>
      <c r="BG16" s="520"/>
      <c r="BH16" s="520"/>
      <c r="BI16" s="520"/>
      <c r="BJ16" s="520"/>
      <c r="BK16" s="520"/>
      <c r="BL16" s="520"/>
      <c r="BM16" s="520"/>
      <c r="BN16" s="520"/>
      <c r="BO16" s="520"/>
      <c r="BP16" s="520"/>
      <c r="BQ16" s="520"/>
      <c r="BR16" s="520"/>
      <c r="BS16" s="520"/>
      <c r="BT16" s="520"/>
      <c r="BU16" s="520"/>
      <c r="BV16" s="520"/>
      <c r="BW16" s="520"/>
      <c r="BX16" s="520"/>
      <c r="BY16" s="520"/>
      <c r="BZ16" s="520"/>
      <c r="CA16" s="520"/>
      <c r="CB16" s="520"/>
      <c r="CC16" s="520"/>
      <c r="CD16" s="520"/>
      <c r="CE16" s="518"/>
      <c r="CF16" s="518"/>
      <c r="CG16" s="518"/>
      <c r="CH16" s="518"/>
      <c r="CI16" s="518"/>
    </row>
    <row r="17" spans="1:87" ht="18.75" customHeight="1">
      <c r="A17" s="529" t="s">
        <v>102</v>
      </c>
      <c r="B17" s="529"/>
      <c r="C17" s="530">
        <v>15</v>
      </c>
      <c r="D17" s="530">
        <v>21</v>
      </c>
      <c r="E17" s="568">
        <f t="shared" si="0"/>
        <v>0.39999999999999991</v>
      </c>
      <c r="F17" s="532">
        <v>14</v>
      </c>
      <c r="G17" s="532">
        <v>27</v>
      </c>
      <c r="H17" s="533">
        <f t="shared" si="1"/>
        <v>0.9285714285714286</v>
      </c>
      <c r="I17" s="534">
        <v>18</v>
      </c>
      <c r="J17" s="600"/>
      <c r="K17" s="540">
        <f t="shared" si="2"/>
        <v>-1</v>
      </c>
      <c r="L17" s="536">
        <v>18</v>
      </c>
      <c r="M17" s="534"/>
      <c r="N17" s="539">
        <f t="shared" si="3"/>
        <v>-1</v>
      </c>
      <c r="O17" s="536">
        <v>17</v>
      </c>
      <c r="P17" s="538"/>
      <c r="Q17" s="540">
        <f t="shared" si="4"/>
        <v>-1</v>
      </c>
      <c r="R17" s="536">
        <v>0</v>
      </c>
      <c r="S17" s="534"/>
      <c r="T17" s="535" t="e">
        <f t="shared" si="5"/>
        <v>#DIV/0!</v>
      </c>
      <c r="U17" s="536">
        <v>16</v>
      </c>
      <c r="V17" s="532"/>
      <c r="W17" s="541">
        <f t="shared" si="6"/>
        <v>-1</v>
      </c>
      <c r="X17" s="537">
        <v>20</v>
      </c>
      <c r="Y17" s="534"/>
      <c r="Z17" s="539">
        <f t="shared" si="7"/>
        <v>-1</v>
      </c>
      <c r="AA17" s="537">
        <v>1</v>
      </c>
      <c r="AB17" s="532"/>
      <c r="AC17" s="535">
        <f t="shared" si="8"/>
        <v>-1</v>
      </c>
      <c r="AD17" s="534">
        <v>13</v>
      </c>
      <c r="AE17" s="534"/>
      <c r="AF17" s="535">
        <f t="shared" si="9"/>
        <v>-1</v>
      </c>
      <c r="AG17" s="532">
        <v>28</v>
      </c>
      <c r="AH17" s="532"/>
      <c r="AI17" s="539">
        <f t="shared" si="10"/>
        <v>-1</v>
      </c>
      <c r="AJ17" s="532">
        <v>24</v>
      </c>
      <c r="AK17" s="532"/>
      <c r="AL17" s="539">
        <f t="shared" si="11"/>
        <v>-1</v>
      </c>
      <c r="AM17" s="542">
        <f t="shared" si="12"/>
        <v>184</v>
      </c>
      <c r="AN17" s="542">
        <f t="shared" si="12"/>
        <v>48</v>
      </c>
      <c r="AO17" s="539">
        <f t="shared" si="13"/>
        <v>-0.73913043478260865</v>
      </c>
      <c r="AS17" s="572"/>
      <c r="AT17" s="567"/>
    </row>
    <row r="18" spans="1:87" s="544" customFormat="1" ht="17.25" hidden="1" customHeight="1">
      <c r="A18" s="574" t="s">
        <v>103</v>
      </c>
      <c r="B18" s="546"/>
      <c r="C18" s="547">
        <v>9</v>
      </c>
      <c r="D18" s="547"/>
      <c r="E18" s="561">
        <f t="shared" si="0"/>
        <v>-1</v>
      </c>
      <c r="F18" s="549">
        <v>12</v>
      </c>
      <c r="G18" s="549"/>
      <c r="H18" s="548">
        <f t="shared" si="1"/>
        <v>-1</v>
      </c>
      <c r="I18" s="550">
        <v>3</v>
      </c>
      <c r="J18" s="676"/>
      <c r="K18" s="551">
        <f t="shared" si="2"/>
        <v>-1</v>
      </c>
      <c r="L18" s="552">
        <v>4</v>
      </c>
      <c r="M18" s="550"/>
      <c r="N18" s="551">
        <f t="shared" si="3"/>
        <v>-1</v>
      </c>
      <c r="O18" s="552">
        <v>5</v>
      </c>
      <c r="P18" s="555"/>
      <c r="Q18" s="553">
        <f t="shared" si="4"/>
        <v>-1</v>
      </c>
      <c r="R18" s="552">
        <v>12</v>
      </c>
      <c r="S18" s="550"/>
      <c r="T18" s="553">
        <f t="shared" si="5"/>
        <v>-1</v>
      </c>
      <c r="U18" s="552">
        <v>9</v>
      </c>
      <c r="V18" s="549"/>
      <c r="W18" s="557">
        <f t="shared" si="6"/>
        <v>-1</v>
      </c>
      <c r="X18" s="554">
        <v>15</v>
      </c>
      <c r="Y18" s="550"/>
      <c r="Z18" s="551">
        <f t="shared" si="7"/>
        <v>-1</v>
      </c>
      <c r="AA18" s="554">
        <v>12</v>
      </c>
      <c r="AB18" s="549"/>
      <c r="AC18" s="553">
        <f t="shared" si="8"/>
        <v>-1</v>
      </c>
      <c r="AD18" s="550">
        <v>14</v>
      </c>
      <c r="AE18" s="550"/>
      <c r="AF18" s="553">
        <f t="shared" si="9"/>
        <v>-1</v>
      </c>
      <c r="AG18" s="549">
        <v>29</v>
      </c>
      <c r="AH18" s="549"/>
      <c r="AI18" s="553">
        <f t="shared" si="10"/>
        <v>-1</v>
      </c>
      <c r="AJ18" s="549"/>
      <c r="AK18" s="549"/>
      <c r="AL18" s="551" t="e">
        <f t="shared" si="11"/>
        <v>#DIV/0!</v>
      </c>
      <c r="AM18" s="558">
        <f t="shared" si="12"/>
        <v>124</v>
      </c>
      <c r="AN18" s="558">
        <f t="shared" si="12"/>
        <v>0</v>
      </c>
      <c r="AO18" s="551">
        <f t="shared" si="13"/>
        <v>-1</v>
      </c>
      <c r="AP18" s="520"/>
      <c r="AQ18" s="520"/>
      <c r="AR18" s="520"/>
      <c r="AS18" s="520"/>
      <c r="AT18" s="520"/>
      <c r="AU18" s="520"/>
      <c r="AV18" s="520"/>
      <c r="AW18" s="520"/>
      <c r="AX18" s="520"/>
      <c r="AY18" s="520"/>
      <c r="AZ18" s="520"/>
      <c r="BA18" s="520"/>
      <c r="BB18" s="520"/>
      <c r="BC18" s="520"/>
      <c r="BD18" s="520"/>
      <c r="BE18" s="520"/>
      <c r="BF18" s="520"/>
      <c r="BG18" s="520"/>
      <c r="BH18" s="520"/>
      <c r="BI18" s="520"/>
      <c r="BJ18" s="520"/>
      <c r="BK18" s="520"/>
      <c r="BL18" s="520"/>
      <c r="BM18" s="520"/>
      <c r="BN18" s="520"/>
      <c r="BO18" s="520"/>
      <c r="BP18" s="520"/>
      <c r="BQ18" s="520"/>
      <c r="BR18" s="520"/>
      <c r="BS18" s="520"/>
      <c r="BT18" s="520"/>
      <c r="BU18" s="520"/>
      <c r="BV18" s="520"/>
      <c r="BW18" s="520"/>
      <c r="BX18" s="520"/>
      <c r="BY18" s="520"/>
      <c r="BZ18" s="520"/>
      <c r="CA18" s="520"/>
      <c r="CB18" s="520"/>
      <c r="CC18" s="520"/>
      <c r="CD18" s="520"/>
      <c r="CE18" s="518"/>
      <c r="CF18" s="518"/>
      <c r="CG18" s="518"/>
      <c r="CH18" s="518"/>
      <c r="CI18" s="518"/>
    </row>
    <row r="19" spans="1:87" ht="18.75" customHeight="1">
      <c r="A19" s="529" t="s">
        <v>104</v>
      </c>
      <c r="B19" s="529"/>
      <c r="C19" s="530">
        <v>112</v>
      </c>
      <c r="D19" s="530">
        <v>122</v>
      </c>
      <c r="E19" s="533">
        <f t="shared" si="0"/>
        <v>8.9285714285714191E-2</v>
      </c>
      <c r="F19" s="532">
        <v>108</v>
      </c>
      <c r="G19" s="532">
        <v>92</v>
      </c>
      <c r="H19" s="533">
        <f t="shared" si="1"/>
        <v>-0.14814814814814814</v>
      </c>
      <c r="I19" s="534">
        <v>102</v>
      </c>
      <c r="J19" s="534"/>
      <c r="K19" s="539">
        <f t="shared" si="2"/>
        <v>-1</v>
      </c>
      <c r="L19" s="536">
        <v>107</v>
      </c>
      <c r="M19" s="534"/>
      <c r="N19" s="535">
        <f t="shared" si="3"/>
        <v>-1</v>
      </c>
      <c r="O19" s="536">
        <v>87</v>
      </c>
      <c r="P19" s="538"/>
      <c r="Q19" s="540">
        <f t="shared" si="4"/>
        <v>-1</v>
      </c>
      <c r="R19" s="536">
        <v>96</v>
      </c>
      <c r="S19" s="534"/>
      <c r="T19" s="535">
        <f t="shared" si="5"/>
        <v>-1</v>
      </c>
      <c r="U19" s="536">
        <v>78</v>
      </c>
      <c r="V19" s="532"/>
      <c r="W19" s="541">
        <f t="shared" si="6"/>
        <v>-1</v>
      </c>
      <c r="X19" s="537">
        <v>75</v>
      </c>
      <c r="Y19" s="534"/>
      <c r="Z19" s="535">
        <f t="shared" si="7"/>
        <v>-1</v>
      </c>
      <c r="AA19" s="537">
        <v>60</v>
      </c>
      <c r="AB19" s="532"/>
      <c r="AC19" s="535">
        <f t="shared" si="8"/>
        <v>-1</v>
      </c>
      <c r="AD19" s="534">
        <v>85</v>
      </c>
      <c r="AE19" s="534"/>
      <c r="AF19" s="535">
        <f t="shared" si="9"/>
        <v>-1</v>
      </c>
      <c r="AG19" s="532">
        <v>96</v>
      </c>
      <c r="AH19" s="532"/>
      <c r="AI19" s="539">
        <f t="shared" si="10"/>
        <v>-1</v>
      </c>
      <c r="AJ19" s="532">
        <v>174</v>
      </c>
      <c r="AK19" s="532"/>
      <c r="AL19" s="535">
        <f t="shared" si="11"/>
        <v>-1</v>
      </c>
      <c r="AM19" s="542">
        <f t="shared" si="12"/>
        <v>1180</v>
      </c>
      <c r="AN19" s="542">
        <f t="shared" si="12"/>
        <v>214</v>
      </c>
      <c r="AO19" s="539">
        <f t="shared" si="13"/>
        <v>-0.81864406779661014</v>
      </c>
      <c r="AV19" s="567"/>
    </row>
    <row r="20" spans="1:87" s="544" customFormat="1" ht="18.75" customHeight="1">
      <c r="A20" s="574" t="s">
        <v>139</v>
      </c>
      <c r="B20" s="546"/>
      <c r="C20" s="547">
        <v>9</v>
      </c>
      <c r="D20" s="547">
        <v>6</v>
      </c>
      <c r="E20" s="548">
        <f t="shared" si="0"/>
        <v>-0.33333333333333337</v>
      </c>
      <c r="F20" s="549">
        <v>10</v>
      </c>
      <c r="G20" s="549">
        <v>11</v>
      </c>
      <c r="H20" s="561">
        <f t="shared" si="1"/>
        <v>0.10000000000000009</v>
      </c>
      <c r="I20" s="550">
        <v>8</v>
      </c>
      <c r="J20" s="550"/>
      <c r="K20" s="551">
        <f t="shared" si="2"/>
        <v>-1</v>
      </c>
      <c r="L20" s="552">
        <v>14</v>
      </c>
      <c r="M20" s="550"/>
      <c r="N20" s="553">
        <f t="shared" si="3"/>
        <v>-1</v>
      </c>
      <c r="O20" s="552">
        <v>7</v>
      </c>
      <c r="P20" s="555"/>
      <c r="Q20" s="557">
        <f t="shared" si="4"/>
        <v>-1</v>
      </c>
      <c r="R20" s="552">
        <v>5</v>
      </c>
      <c r="S20" s="550"/>
      <c r="T20" s="557">
        <f t="shared" si="5"/>
        <v>-1</v>
      </c>
      <c r="U20" s="552">
        <v>8</v>
      </c>
      <c r="V20" s="549"/>
      <c r="W20" s="557">
        <f t="shared" si="6"/>
        <v>-1</v>
      </c>
      <c r="X20" s="554">
        <v>7</v>
      </c>
      <c r="Y20" s="550"/>
      <c r="Z20" s="551">
        <f t="shared" si="7"/>
        <v>-1</v>
      </c>
      <c r="AA20" s="554">
        <v>7</v>
      </c>
      <c r="AB20" s="549"/>
      <c r="AC20" s="553">
        <f t="shared" si="8"/>
        <v>-1</v>
      </c>
      <c r="AD20" s="550">
        <v>16</v>
      </c>
      <c r="AE20" s="550"/>
      <c r="AF20" s="553">
        <f t="shared" si="9"/>
        <v>-1</v>
      </c>
      <c r="AG20" s="549">
        <v>11</v>
      </c>
      <c r="AH20" s="549"/>
      <c r="AI20" s="551">
        <f t="shared" si="10"/>
        <v>-1</v>
      </c>
      <c r="AJ20" s="549">
        <v>12</v>
      </c>
      <c r="AK20" s="549"/>
      <c r="AL20" s="553">
        <f t="shared" si="11"/>
        <v>-1</v>
      </c>
      <c r="AM20" s="558">
        <f t="shared" si="12"/>
        <v>114</v>
      </c>
      <c r="AN20" s="558">
        <f t="shared" si="12"/>
        <v>17</v>
      </c>
      <c r="AO20" s="551">
        <f t="shared" si="13"/>
        <v>-0.85087719298245612</v>
      </c>
      <c r="AP20" s="520"/>
      <c r="AQ20" s="520"/>
      <c r="AR20" s="520"/>
      <c r="AS20" s="520"/>
      <c r="AT20" s="520"/>
      <c r="AU20" s="520"/>
      <c r="AV20" s="520"/>
      <c r="AW20" s="520"/>
      <c r="AX20" s="520"/>
      <c r="AY20" s="520"/>
      <c r="AZ20" s="520"/>
      <c r="BA20" s="520"/>
      <c r="BB20" s="520"/>
      <c r="BC20" s="520"/>
      <c r="BD20" s="520"/>
      <c r="BE20" s="520"/>
      <c r="BF20" s="520"/>
      <c r="BG20" s="520"/>
      <c r="BH20" s="520"/>
      <c r="BI20" s="520"/>
      <c r="BJ20" s="520"/>
      <c r="BK20" s="520"/>
      <c r="BL20" s="520"/>
      <c r="BM20" s="520"/>
      <c r="BN20" s="520"/>
      <c r="BO20" s="520"/>
      <c r="BP20" s="520"/>
      <c r="BQ20" s="520"/>
      <c r="BR20" s="520"/>
      <c r="BS20" s="520"/>
      <c r="BT20" s="520"/>
      <c r="BU20" s="520"/>
      <c r="BV20" s="520"/>
      <c r="BW20" s="520"/>
      <c r="BX20" s="520"/>
      <c r="BY20" s="520"/>
      <c r="BZ20" s="520"/>
      <c r="CA20" s="520"/>
      <c r="CB20" s="520"/>
      <c r="CC20" s="520"/>
      <c r="CD20" s="520"/>
      <c r="CE20" s="518"/>
      <c r="CF20" s="518"/>
      <c r="CG20" s="518"/>
      <c r="CH20" s="518"/>
      <c r="CI20" s="518"/>
    </row>
    <row r="21" spans="1:87" ht="18.75" customHeight="1">
      <c r="A21" s="529" t="s">
        <v>106</v>
      </c>
      <c r="B21" s="529"/>
      <c r="C21" s="530">
        <v>4</v>
      </c>
      <c r="D21" s="530">
        <v>4</v>
      </c>
      <c r="E21" s="533">
        <f t="shared" si="0"/>
        <v>0</v>
      </c>
      <c r="F21" s="532">
        <v>3</v>
      </c>
      <c r="G21" s="532">
        <v>4</v>
      </c>
      <c r="H21" s="531">
        <f t="shared" si="1"/>
        <v>0.33333333333333326</v>
      </c>
      <c r="I21" s="534">
        <v>2</v>
      </c>
      <c r="J21" s="534"/>
      <c r="K21" s="539">
        <f t="shared" si="2"/>
        <v>-1</v>
      </c>
      <c r="L21" s="536">
        <v>2</v>
      </c>
      <c r="M21" s="534"/>
      <c r="N21" s="539">
        <f t="shared" si="3"/>
        <v>-1</v>
      </c>
      <c r="O21" s="536">
        <v>3</v>
      </c>
      <c r="P21" s="538"/>
      <c r="Q21" s="540">
        <f t="shared" si="4"/>
        <v>-1</v>
      </c>
      <c r="R21" s="536">
        <v>2</v>
      </c>
      <c r="S21" s="534"/>
      <c r="T21" s="535">
        <f t="shared" si="5"/>
        <v>-1</v>
      </c>
      <c r="U21" s="536">
        <v>3</v>
      </c>
      <c r="V21" s="532"/>
      <c r="W21" s="540">
        <f t="shared" si="6"/>
        <v>-1</v>
      </c>
      <c r="X21" s="537">
        <v>2</v>
      </c>
      <c r="Y21" s="534"/>
      <c r="Z21" s="539">
        <f t="shared" si="7"/>
        <v>-1</v>
      </c>
      <c r="AA21" s="537">
        <v>1</v>
      </c>
      <c r="AB21" s="532"/>
      <c r="AC21" s="535">
        <f t="shared" si="8"/>
        <v>-1</v>
      </c>
      <c r="AD21" s="534">
        <v>3</v>
      </c>
      <c r="AE21" s="600"/>
      <c r="AF21" s="535">
        <f t="shared" si="9"/>
        <v>-1</v>
      </c>
      <c r="AG21" s="532">
        <v>3</v>
      </c>
      <c r="AH21" s="532"/>
      <c r="AI21" s="535">
        <f t="shared" si="10"/>
        <v>-1</v>
      </c>
      <c r="AJ21" s="532">
        <v>4</v>
      </c>
      <c r="AK21" s="532"/>
      <c r="AL21" s="535">
        <f t="shared" si="11"/>
        <v>-1</v>
      </c>
      <c r="AM21" s="542">
        <f t="shared" si="12"/>
        <v>32</v>
      </c>
      <c r="AN21" s="542">
        <f t="shared" si="12"/>
        <v>8</v>
      </c>
      <c r="AO21" s="539">
        <f t="shared" si="13"/>
        <v>-0.75</v>
      </c>
    </row>
    <row r="22" spans="1:87" ht="18.75" customHeight="1">
      <c r="A22" s="574" t="s">
        <v>949</v>
      </c>
      <c r="B22" s="529"/>
      <c r="C22" s="530">
        <v>31</v>
      </c>
      <c r="D22" s="530">
        <v>41</v>
      </c>
      <c r="E22" s="533">
        <f t="shared" si="0"/>
        <v>0.32258064516129026</v>
      </c>
      <c r="F22" s="532">
        <v>25</v>
      </c>
      <c r="G22" s="532">
        <v>30</v>
      </c>
      <c r="H22" s="531">
        <f t="shared" si="1"/>
        <v>0.19999999999999996</v>
      </c>
      <c r="I22" s="534">
        <v>31</v>
      </c>
      <c r="J22" s="534"/>
      <c r="K22" s="535" t="s">
        <v>950</v>
      </c>
      <c r="L22" s="534">
        <v>35</v>
      </c>
      <c r="M22" s="534"/>
      <c r="N22" s="539">
        <f t="shared" si="3"/>
        <v>-1</v>
      </c>
      <c r="O22" s="555">
        <v>33</v>
      </c>
      <c r="P22" s="555"/>
      <c r="Q22" s="553">
        <f t="shared" si="4"/>
        <v>-1</v>
      </c>
      <c r="R22" s="677">
        <v>30</v>
      </c>
      <c r="S22" s="550"/>
      <c r="T22" s="553">
        <f t="shared" si="5"/>
        <v>-1</v>
      </c>
      <c r="U22" s="677">
        <v>41</v>
      </c>
      <c r="V22" s="549"/>
      <c r="W22" s="556">
        <f t="shared" si="6"/>
        <v>-1</v>
      </c>
      <c r="X22" s="678">
        <v>45</v>
      </c>
      <c r="Y22" s="550"/>
      <c r="Z22" s="551">
        <f t="shared" si="7"/>
        <v>-1</v>
      </c>
      <c r="AA22" s="678">
        <v>33</v>
      </c>
      <c r="AB22" s="549"/>
      <c r="AC22" s="553">
        <f t="shared" si="8"/>
        <v>-1</v>
      </c>
      <c r="AD22" s="550">
        <v>46</v>
      </c>
      <c r="AE22" s="550"/>
      <c r="AF22" s="553">
        <f t="shared" si="9"/>
        <v>-1</v>
      </c>
      <c r="AG22" s="549">
        <v>52</v>
      </c>
      <c r="AH22" s="549"/>
      <c r="AI22" s="553">
        <f t="shared" si="10"/>
        <v>-1</v>
      </c>
      <c r="AJ22" s="549">
        <v>77</v>
      </c>
      <c r="AK22" s="549"/>
      <c r="AL22" s="553">
        <f t="shared" si="11"/>
        <v>-1</v>
      </c>
      <c r="AM22" s="558">
        <f t="shared" si="12"/>
        <v>479</v>
      </c>
      <c r="AN22" s="558">
        <f t="shared" si="12"/>
        <v>71</v>
      </c>
      <c r="AO22" s="553">
        <f t="shared" si="13"/>
        <v>-0.85177453027139871</v>
      </c>
    </row>
    <row r="23" spans="1:87" ht="18.75" customHeight="1">
      <c r="A23" s="529" t="s">
        <v>1044</v>
      </c>
      <c r="B23" s="529"/>
      <c r="C23" s="530"/>
      <c r="D23" s="530">
        <v>9</v>
      </c>
      <c r="E23" s="533"/>
      <c r="F23" s="532"/>
      <c r="G23" s="532">
        <v>12</v>
      </c>
      <c r="H23" s="531"/>
      <c r="I23" s="534"/>
      <c r="J23" s="534"/>
      <c r="K23" s="535"/>
      <c r="L23" s="534"/>
      <c r="M23" s="534"/>
      <c r="N23" s="539"/>
      <c r="O23" s="538"/>
      <c r="P23" s="538"/>
      <c r="Q23" s="535"/>
      <c r="R23" s="536"/>
      <c r="S23" s="534"/>
      <c r="T23" s="535" t="e">
        <f t="shared" si="5"/>
        <v>#DIV/0!</v>
      </c>
      <c r="U23" s="536"/>
      <c r="V23" s="532"/>
      <c r="W23" s="541"/>
      <c r="X23" s="537">
        <v>11</v>
      </c>
      <c r="Y23" s="534"/>
      <c r="Z23" s="539">
        <f t="shared" si="7"/>
        <v>-1</v>
      </c>
      <c r="AA23" s="537">
        <v>9</v>
      </c>
      <c r="AB23" s="532"/>
      <c r="AC23" s="535">
        <f t="shared" si="8"/>
        <v>-1</v>
      </c>
      <c r="AD23" s="534">
        <v>11</v>
      </c>
      <c r="AE23" s="534"/>
      <c r="AF23" s="535">
        <f t="shared" si="9"/>
        <v>-1</v>
      </c>
      <c r="AG23" s="532">
        <v>14</v>
      </c>
      <c r="AH23" s="532"/>
      <c r="AI23" s="535">
        <f t="shared" si="10"/>
        <v>-1</v>
      </c>
      <c r="AJ23" s="532">
        <v>19</v>
      </c>
      <c r="AK23" s="532"/>
      <c r="AL23" s="539"/>
      <c r="AM23" s="542"/>
      <c r="AN23" s="542">
        <f t="shared" si="12"/>
        <v>21</v>
      </c>
      <c r="AO23" s="535"/>
    </row>
    <row r="24" spans="1:87" ht="18.75" customHeight="1">
      <c r="A24" s="529" t="s">
        <v>1101</v>
      </c>
      <c r="B24" s="529"/>
      <c r="C24" s="530"/>
      <c r="D24" s="530">
        <v>11</v>
      </c>
      <c r="E24" s="533"/>
      <c r="F24" s="532"/>
      <c r="G24" s="532">
        <v>8</v>
      </c>
      <c r="H24" s="531"/>
      <c r="I24" s="534"/>
      <c r="J24" s="534"/>
      <c r="K24" s="535"/>
      <c r="L24" s="534"/>
      <c r="M24" s="534"/>
      <c r="N24" s="539"/>
      <c r="O24" s="538"/>
      <c r="P24" s="538"/>
      <c r="Q24" s="535"/>
      <c r="R24" s="536"/>
      <c r="S24" s="534"/>
      <c r="T24" s="535"/>
      <c r="U24" s="536"/>
      <c r="V24" s="532"/>
      <c r="W24" s="541"/>
      <c r="X24" s="537"/>
      <c r="Y24" s="534"/>
      <c r="Z24" s="539"/>
      <c r="AA24" s="537"/>
      <c r="AB24" s="532"/>
      <c r="AC24" s="535"/>
      <c r="AD24" s="534">
        <v>4</v>
      </c>
      <c r="AE24" s="534"/>
      <c r="AF24" s="535">
        <f t="shared" si="9"/>
        <v>-1</v>
      </c>
      <c r="AG24" s="532">
        <v>6</v>
      </c>
      <c r="AH24" s="532"/>
      <c r="AI24" s="535">
        <f t="shared" si="10"/>
        <v>-1</v>
      </c>
      <c r="AJ24" s="532">
        <v>10</v>
      </c>
      <c r="AK24" s="532"/>
      <c r="AL24" s="539"/>
      <c r="AM24" s="542"/>
      <c r="AN24" s="542">
        <f t="shared" si="12"/>
        <v>19</v>
      </c>
      <c r="AO24" s="535"/>
    </row>
    <row r="25" spans="1:87" s="544" customFormat="1" ht="18.75" customHeight="1">
      <c r="A25" s="574" t="s">
        <v>180</v>
      </c>
      <c r="B25" s="546"/>
      <c r="C25" s="547">
        <v>7</v>
      </c>
      <c r="D25" s="547">
        <v>3</v>
      </c>
      <c r="E25" s="548">
        <f t="shared" si="0"/>
        <v>-0.5714285714285714</v>
      </c>
      <c r="F25" s="549">
        <v>18</v>
      </c>
      <c r="G25" s="549">
        <v>9</v>
      </c>
      <c r="H25" s="548">
        <f t="shared" si="1"/>
        <v>-0.5</v>
      </c>
      <c r="I25" s="550">
        <v>9</v>
      </c>
      <c r="J25" s="550"/>
      <c r="K25" s="553">
        <f t="shared" si="2"/>
        <v>-1</v>
      </c>
      <c r="L25" s="550">
        <v>15</v>
      </c>
      <c r="M25" s="550"/>
      <c r="N25" s="553">
        <f t="shared" si="3"/>
        <v>-1</v>
      </c>
      <c r="O25" s="555">
        <v>5</v>
      </c>
      <c r="P25" s="555"/>
      <c r="Q25" s="557">
        <f t="shared" si="4"/>
        <v>-1</v>
      </c>
      <c r="R25" s="552">
        <v>7</v>
      </c>
      <c r="S25" s="550"/>
      <c r="T25" s="556">
        <f t="shared" si="5"/>
        <v>-1</v>
      </c>
      <c r="U25" s="552">
        <v>2</v>
      </c>
      <c r="V25" s="550"/>
      <c r="W25" s="556">
        <f t="shared" si="6"/>
        <v>-1</v>
      </c>
      <c r="X25" s="554">
        <v>15</v>
      </c>
      <c r="Y25" s="550"/>
      <c r="Z25" s="553">
        <f t="shared" si="7"/>
        <v>-1</v>
      </c>
      <c r="AA25" s="554">
        <v>5</v>
      </c>
      <c r="AB25" s="549"/>
      <c r="AC25" s="553">
        <f t="shared" si="8"/>
        <v>-1</v>
      </c>
      <c r="AD25" s="550">
        <v>5</v>
      </c>
      <c r="AE25" s="550"/>
      <c r="AF25" s="553">
        <f t="shared" si="9"/>
        <v>-1</v>
      </c>
      <c r="AG25" s="549">
        <v>17</v>
      </c>
      <c r="AH25" s="549"/>
      <c r="AI25" s="553">
        <f t="shared" si="10"/>
        <v>-1</v>
      </c>
      <c r="AJ25" s="549">
        <v>21</v>
      </c>
      <c r="AK25" s="549"/>
      <c r="AL25" s="551">
        <f t="shared" si="11"/>
        <v>-1</v>
      </c>
      <c r="AM25" s="558">
        <f t="shared" si="12"/>
        <v>126</v>
      </c>
      <c r="AN25" s="558">
        <f t="shared" si="12"/>
        <v>12</v>
      </c>
      <c r="AO25" s="553">
        <f t="shared" si="13"/>
        <v>-0.90476190476190477</v>
      </c>
      <c r="AP25" s="520"/>
      <c r="AQ25" s="520"/>
      <c r="AR25" s="520"/>
      <c r="AS25" s="520"/>
      <c r="AT25" s="567"/>
      <c r="AU25" s="520"/>
      <c r="AV25" s="520"/>
      <c r="AW25" s="520"/>
      <c r="AX25" s="520"/>
      <c r="AY25" s="520"/>
      <c r="AZ25" s="520"/>
      <c r="BA25" s="520"/>
      <c r="BB25" s="520"/>
      <c r="BC25" s="520"/>
      <c r="BD25" s="520"/>
      <c r="BE25" s="520"/>
      <c r="BF25" s="520"/>
      <c r="BG25" s="520"/>
      <c r="BH25" s="520"/>
      <c r="BI25" s="520"/>
      <c r="BJ25" s="520"/>
      <c r="BK25" s="520"/>
      <c r="BL25" s="520"/>
      <c r="BM25" s="520"/>
      <c r="BN25" s="520"/>
      <c r="BO25" s="520"/>
      <c r="BP25" s="520"/>
      <c r="BQ25" s="520"/>
      <c r="BR25" s="520"/>
      <c r="BS25" s="520"/>
      <c r="BT25" s="520"/>
      <c r="BU25" s="520"/>
      <c r="BV25" s="520"/>
      <c r="BW25" s="520"/>
      <c r="BX25" s="520"/>
      <c r="BY25" s="520"/>
      <c r="BZ25" s="520"/>
      <c r="CA25" s="520"/>
      <c r="CB25" s="520"/>
      <c r="CC25" s="520"/>
      <c r="CD25" s="520"/>
      <c r="CE25" s="518"/>
      <c r="CF25" s="518"/>
      <c r="CG25" s="518"/>
      <c r="CH25" s="518"/>
      <c r="CI25" s="518"/>
    </row>
    <row r="26" spans="1:87" ht="18.75" customHeight="1">
      <c r="A26" s="529" t="s">
        <v>137</v>
      </c>
      <c r="B26" s="529"/>
      <c r="C26" s="530">
        <v>1</v>
      </c>
      <c r="D26" s="530">
        <v>2</v>
      </c>
      <c r="E26" s="568">
        <f t="shared" si="0"/>
        <v>1</v>
      </c>
      <c r="F26" s="532">
        <v>4</v>
      </c>
      <c r="G26" s="532">
        <v>2</v>
      </c>
      <c r="H26" s="533">
        <f t="shared" si="1"/>
        <v>-0.5</v>
      </c>
      <c r="I26" s="534">
        <v>7</v>
      </c>
      <c r="J26" s="534"/>
      <c r="K26" s="539">
        <f t="shared" si="2"/>
        <v>-1</v>
      </c>
      <c r="L26" s="534">
        <v>4</v>
      </c>
      <c r="M26" s="534"/>
      <c r="N26" s="535">
        <f t="shared" si="3"/>
        <v>-1</v>
      </c>
      <c r="O26" s="538">
        <v>3</v>
      </c>
      <c r="P26" s="538"/>
      <c r="Q26" s="540">
        <f t="shared" si="4"/>
        <v>-1</v>
      </c>
      <c r="R26" s="536">
        <v>11</v>
      </c>
      <c r="S26" s="534"/>
      <c r="T26" s="541">
        <f t="shared" si="5"/>
        <v>-1</v>
      </c>
      <c r="U26" s="536">
        <v>1</v>
      </c>
      <c r="V26" s="534"/>
      <c r="W26" s="540">
        <f t="shared" si="6"/>
        <v>-1</v>
      </c>
      <c r="X26" s="537">
        <v>4</v>
      </c>
      <c r="Y26" s="534"/>
      <c r="Z26" s="539">
        <f t="shared" si="7"/>
        <v>-1</v>
      </c>
      <c r="AA26" s="537">
        <v>9</v>
      </c>
      <c r="AB26" s="532"/>
      <c r="AC26" s="535">
        <f t="shared" si="8"/>
        <v>-1</v>
      </c>
      <c r="AD26" s="534">
        <v>3</v>
      </c>
      <c r="AE26" s="534"/>
      <c r="AF26" s="535">
        <f t="shared" si="9"/>
        <v>-1</v>
      </c>
      <c r="AG26" s="532">
        <v>4</v>
      </c>
      <c r="AH26" s="532"/>
      <c r="AI26" s="539">
        <f t="shared" si="10"/>
        <v>-1</v>
      </c>
      <c r="AJ26" s="532">
        <v>7</v>
      </c>
      <c r="AK26" s="532"/>
      <c r="AL26" s="535">
        <f t="shared" si="11"/>
        <v>-1</v>
      </c>
      <c r="AM26" s="542">
        <f t="shared" si="12"/>
        <v>58</v>
      </c>
      <c r="AN26" s="542">
        <f t="shared" si="12"/>
        <v>4</v>
      </c>
      <c r="AO26" s="539">
        <f t="shared" si="13"/>
        <v>-0.93103448275862066</v>
      </c>
    </row>
    <row r="27" spans="1:87" s="544" customFormat="1" ht="18.75" customHeight="1">
      <c r="A27" s="574" t="s">
        <v>141</v>
      </c>
      <c r="B27" s="546"/>
      <c r="C27" s="547">
        <v>9</v>
      </c>
      <c r="D27" s="547">
        <v>3</v>
      </c>
      <c r="E27" s="548">
        <f t="shared" si="0"/>
        <v>-0.66666666666666674</v>
      </c>
      <c r="F27" s="549">
        <v>1</v>
      </c>
      <c r="G27" s="549">
        <v>0</v>
      </c>
      <c r="H27" s="548">
        <f t="shared" si="1"/>
        <v>-1</v>
      </c>
      <c r="I27" s="550">
        <v>5</v>
      </c>
      <c r="J27" s="575"/>
      <c r="K27" s="551">
        <f t="shared" si="2"/>
        <v>-1</v>
      </c>
      <c r="L27" s="550">
        <v>4</v>
      </c>
      <c r="M27" s="550"/>
      <c r="N27" s="551">
        <f t="shared" si="3"/>
        <v>-1</v>
      </c>
      <c r="O27" s="555">
        <v>3</v>
      </c>
      <c r="P27" s="555"/>
      <c r="Q27" s="557">
        <f t="shared" si="4"/>
        <v>-1</v>
      </c>
      <c r="R27" s="552">
        <v>7</v>
      </c>
      <c r="S27" s="550"/>
      <c r="T27" s="557">
        <f t="shared" si="5"/>
        <v>-1</v>
      </c>
      <c r="U27" s="552">
        <v>2</v>
      </c>
      <c r="V27" s="550"/>
      <c r="W27" s="556">
        <f t="shared" si="6"/>
        <v>-1</v>
      </c>
      <c r="X27" s="554">
        <v>9</v>
      </c>
      <c r="Y27" s="550"/>
      <c r="Z27" s="551">
        <f t="shared" si="7"/>
        <v>-1</v>
      </c>
      <c r="AA27" s="554">
        <v>2</v>
      </c>
      <c r="AB27" s="549"/>
      <c r="AC27" s="553">
        <f t="shared" si="8"/>
        <v>-1</v>
      </c>
      <c r="AD27" s="550">
        <v>6</v>
      </c>
      <c r="AE27" s="550"/>
      <c r="AF27" s="553">
        <f t="shared" si="9"/>
        <v>-1</v>
      </c>
      <c r="AG27" s="549">
        <v>5</v>
      </c>
      <c r="AH27" s="549"/>
      <c r="AI27" s="553">
        <f t="shared" si="10"/>
        <v>-1</v>
      </c>
      <c r="AJ27" s="549">
        <v>11</v>
      </c>
      <c r="AK27" s="549"/>
      <c r="AL27" s="553">
        <f t="shared" si="11"/>
        <v>-1</v>
      </c>
      <c r="AM27" s="558">
        <f t="shared" si="12"/>
        <v>64</v>
      </c>
      <c r="AN27" s="558">
        <f t="shared" si="12"/>
        <v>3</v>
      </c>
      <c r="AO27" s="551">
        <f t="shared" si="13"/>
        <v>-0.953125</v>
      </c>
      <c r="AP27" s="520"/>
      <c r="AQ27" s="520"/>
      <c r="AR27" s="520"/>
      <c r="AS27" s="520"/>
      <c r="AT27" s="520"/>
      <c r="AU27" s="520"/>
      <c r="AV27" s="520"/>
      <c r="AW27" s="520"/>
      <c r="AX27" s="520"/>
      <c r="AY27" s="520"/>
      <c r="AZ27" s="520"/>
      <c r="BA27" s="520"/>
      <c r="BB27" s="520"/>
      <c r="BC27" s="520"/>
      <c r="BD27" s="520"/>
      <c r="BE27" s="520"/>
      <c r="BF27" s="520"/>
      <c r="BG27" s="520"/>
      <c r="BH27" s="520"/>
      <c r="BI27" s="520"/>
      <c r="BJ27" s="520"/>
      <c r="BK27" s="520"/>
      <c r="BL27" s="520"/>
      <c r="BM27" s="520"/>
      <c r="BN27" s="520"/>
      <c r="BO27" s="520"/>
      <c r="BP27" s="520"/>
      <c r="BQ27" s="520"/>
      <c r="BR27" s="520"/>
      <c r="BS27" s="520"/>
      <c r="BT27" s="520"/>
      <c r="BU27" s="520"/>
      <c r="BV27" s="520"/>
      <c r="BW27" s="520"/>
      <c r="BX27" s="520"/>
      <c r="BY27" s="520"/>
      <c r="BZ27" s="520"/>
      <c r="CA27" s="520"/>
      <c r="CB27" s="520"/>
      <c r="CC27" s="520"/>
      <c r="CD27" s="520"/>
      <c r="CE27" s="518"/>
      <c r="CF27" s="518"/>
      <c r="CG27" s="518"/>
      <c r="CH27" s="518"/>
      <c r="CI27" s="518"/>
    </row>
    <row r="28" spans="1:87" ht="18.75" customHeight="1">
      <c r="A28" s="529" t="s">
        <v>97</v>
      </c>
      <c r="B28" s="529"/>
      <c r="C28" s="530">
        <v>5</v>
      </c>
      <c r="D28" s="530">
        <v>2</v>
      </c>
      <c r="E28" s="531">
        <f t="shared" si="0"/>
        <v>-0.6</v>
      </c>
      <c r="F28" s="532">
        <v>0</v>
      </c>
      <c r="G28" s="532">
        <v>0</v>
      </c>
      <c r="H28" s="531" t="e">
        <f t="shared" si="1"/>
        <v>#DIV/0!</v>
      </c>
      <c r="I28" s="534">
        <v>0</v>
      </c>
      <c r="J28" s="573"/>
      <c r="K28" s="539" t="e">
        <f t="shared" si="2"/>
        <v>#DIV/0!</v>
      </c>
      <c r="L28" s="534">
        <v>0</v>
      </c>
      <c r="M28" s="534"/>
      <c r="N28" s="539" t="e">
        <f t="shared" si="3"/>
        <v>#DIV/0!</v>
      </c>
      <c r="O28" s="538">
        <v>5</v>
      </c>
      <c r="P28" s="538"/>
      <c r="Q28" s="540">
        <f t="shared" si="4"/>
        <v>-1</v>
      </c>
      <c r="R28" s="536">
        <v>1</v>
      </c>
      <c r="S28" s="534"/>
      <c r="T28" s="540">
        <f t="shared" si="5"/>
        <v>-1</v>
      </c>
      <c r="U28" s="536">
        <v>0</v>
      </c>
      <c r="V28" s="534"/>
      <c r="W28" s="540" t="e">
        <f t="shared" si="6"/>
        <v>#DIV/0!</v>
      </c>
      <c r="X28" s="537">
        <v>7</v>
      </c>
      <c r="Y28" s="534"/>
      <c r="Z28" s="535">
        <f t="shared" si="7"/>
        <v>-1</v>
      </c>
      <c r="AA28" s="537">
        <v>3</v>
      </c>
      <c r="AB28" s="532"/>
      <c r="AC28" s="535">
        <f t="shared" si="8"/>
        <v>-1</v>
      </c>
      <c r="AD28" s="534">
        <v>3</v>
      </c>
      <c r="AE28" s="534"/>
      <c r="AF28" s="535">
        <f t="shared" si="9"/>
        <v>-1</v>
      </c>
      <c r="AG28" s="532"/>
      <c r="AH28" s="532"/>
      <c r="AI28" s="539" t="e">
        <f t="shared" si="10"/>
        <v>#DIV/0!</v>
      </c>
      <c r="AJ28" s="532">
        <v>10</v>
      </c>
      <c r="AK28" s="532"/>
      <c r="AL28" s="539">
        <f t="shared" si="11"/>
        <v>-1</v>
      </c>
      <c r="AM28" s="542">
        <f t="shared" si="12"/>
        <v>34</v>
      </c>
      <c r="AN28" s="542">
        <f t="shared" si="12"/>
        <v>2</v>
      </c>
      <c r="AO28" s="539">
        <f t="shared" si="13"/>
        <v>-0.94117647058823528</v>
      </c>
    </row>
    <row r="29" spans="1:87" s="544" customFormat="1" ht="18.75" customHeight="1">
      <c r="A29" s="574" t="s">
        <v>140</v>
      </c>
      <c r="B29" s="546"/>
      <c r="C29" s="547">
        <v>10</v>
      </c>
      <c r="D29" s="547"/>
      <c r="E29" s="569">
        <f t="shared" si="0"/>
        <v>-1</v>
      </c>
      <c r="F29" s="549">
        <v>18</v>
      </c>
      <c r="G29" s="549">
        <v>0</v>
      </c>
      <c r="H29" s="548">
        <f t="shared" si="1"/>
        <v>-1</v>
      </c>
      <c r="I29" s="550">
        <v>0</v>
      </c>
      <c r="J29" s="550"/>
      <c r="K29" s="557" t="e">
        <f t="shared" si="2"/>
        <v>#DIV/0!</v>
      </c>
      <c r="L29" s="550">
        <v>13</v>
      </c>
      <c r="M29" s="550"/>
      <c r="N29" s="553">
        <f t="shared" si="3"/>
        <v>-1</v>
      </c>
      <c r="O29" s="555">
        <v>6</v>
      </c>
      <c r="P29" s="555"/>
      <c r="Q29" s="556">
        <f t="shared" si="4"/>
        <v>-1</v>
      </c>
      <c r="R29" s="552">
        <v>10</v>
      </c>
      <c r="S29" s="550"/>
      <c r="T29" s="556">
        <f t="shared" si="5"/>
        <v>-1</v>
      </c>
      <c r="U29" s="552">
        <v>0</v>
      </c>
      <c r="V29" s="550"/>
      <c r="W29" s="557" t="e">
        <f t="shared" si="6"/>
        <v>#DIV/0!</v>
      </c>
      <c r="X29" s="554">
        <v>2</v>
      </c>
      <c r="Y29" s="550"/>
      <c r="Z29" s="551">
        <f t="shared" si="7"/>
        <v>-1</v>
      </c>
      <c r="AA29" s="554">
        <v>0</v>
      </c>
      <c r="AB29" s="549"/>
      <c r="AC29" s="553" t="e">
        <f t="shared" si="8"/>
        <v>#DIV/0!</v>
      </c>
      <c r="AD29" s="550">
        <v>0</v>
      </c>
      <c r="AE29" s="550"/>
      <c r="AF29" s="553" t="e">
        <f t="shared" si="9"/>
        <v>#DIV/0!</v>
      </c>
      <c r="AG29" s="549"/>
      <c r="AH29" s="549"/>
      <c r="AI29" s="551" t="e">
        <f t="shared" si="10"/>
        <v>#DIV/0!</v>
      </c>
      <c r="AJ29" s="549">
        <v>0</v>
      </c>
      <c r="AK29" s="717"/>
      <c r="AL29" s="551" t="e">
        <f t="shared" si="11"/>
        <v>#DIV/0!</v>
      </c>
      <c r="AM29" s="558">
        <f t="shared" si="12"/>
        <v>59</v>
      </c>
      <c r="AN29" s="558">
        <f t="shared" si="12"/>
        <v>0</v>
      </c>
      <c r="AO29" s="551">
        <f t="shared" si="13"/>
        <v>-1</v>
      </c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0"/>
      <c r="BA29" s="520"/>
      <c r="BB29" s="520"/>
      <c r="BC29" s="520"/>
      <c r="BD29" s="520"/>
      <c r="BE29" s="520"/>
      <c r="BF29" s="520"/>
      <c r="BG29" s="520"/>
      <c r="BH29" s="520"/>
      <c r="BI29" s="520"/>
      <c r="BJ29" s="520"/>
      <c r="BK29" s="520"/>
      <c r="BL29" s="520"/>
      <c r="BM29" s="520"/>
      <c r="BN29" s="520"/>
      <c r="BO29" s="520"/>
      <c r="BP29" s="520"/>
      <c r="BQ29" s="520"/>
      <c r="BR29" s="520"/>
      <c r="BS29" s="520"/>
      <c r="BT29" s="520"/>
      <c r="BU29" s="520"/>
      <c r="BV29" s="520"/>
      <c r="BW29" s="520"/>
      <c r="BX29" s="520"/>
      <c r="BY29" s="520"/>
      <c r="BZ29" s="520"/>
      <c r="CA29" s="520"/>
      <c r="CB29" s="520"/>
      <c r="CC29" s="520"/>
      <c r="CD29" s="520"/>
      <c r="CE29" s="518"/>
      <c r="CF29" s="518"/>
      <c r="CG29" s="518"/>
      <c r="CH29" s="518"/>
      <c r="CI29" s="518"/>
    </row>
    <row r="30" spans="1:87" ht="18.75" customHeight="1" thickBot="1">
      <c r="A30" s="576"/>
      <c r="B30" s="577"/>
      <c r="C30" s="578">
        <f>SUM(C5:C29)</f>
        <v>1791</v>
      </c>
      <c r="D30" s="578">
        <f>SUM(D5:D29)</f>
        <v>1885</v>
      </c>
      <c r="E30" s="579">
        <f>D30/C30-1</f>
        <v>5.2484645449469625E-2</v>
      </c>
      <c r="F30" s="578">
        <f>SUM(F5:F29)</f>
        <v>2020</v>
      </c>
      <c r="G30" s="578">
        <f>SUM(G5:G29)</f>
        <v>1257</v>
      </c>
      <c r="H30" s="579">
        <f>G30/F30-1</f>
        <v>-0.37772277227722773</v>
      </c>
      <c r="I30" s="580">
        <f>SUM(I5:I29)</f>
        <v>2250</v>
      </c>
      <c r="J30" s="581">
        <f>SUM(J5:J29)</f>
        <v>0</v>
      </c>
      <c r="K30" s="582">
        <f>J30/I30-1</f>
        <v>-1</v>
      </c>
      <c r="L30" s="583">
        <f>SUM(L5:L29)</f>
        <v>1892</v>
      </c>
      <c r="M30" s="583">
        <f>SUM(M5:M29)</f>
        <v>0</v>
      </c>
      <c r="N30" s="579">
        <f>M30/L30-1</f>
        <v>-1</v>
      </c>
      <c r="O30" s="583">
        <f>SUM(O5:O29)</f>
        <v>1833</v>
      </c>
      <c r="P30" s="583">
        <f>SUM(P5:P29)</f>
        <v>0</v>
      </c>
      <c r="Q30" s="601">
        <f>P30/O30-1</f>
        <v>-1</v>
      </c>
      <c r="R30" s="584">
        <f>SUM(R5:R29)</f>
        <v>1752</v>
      </c>
      <c r="S30" s="584">
        <f>SUM(S5:S29)</f>
        <v>0</v>
      </c>
      <c r="T30" s="579">
        <f>S30/R30-1</f>
        <v>-1</v>
      </c>
      <c r="U30" s="585">
        <f>SUM(U5:U29)</f>
        <v>1695</v>
      </c>
      <c r="V30" s="585">
        <f>SUM(V5:V29)</f>
        <v>0</v>
      </c>
      <c r="W30" s="586">
        <f>V30/U30-1</f>
        <v>-1</v>
      </c>
      <c r="X30" s="585">
        <f>SUM(X5:X29)</f>
        <v>1935</v>
      </c>
      <c r="Y30" s="585">
        <f>SUM(Y5:Y29)</f>
        <v>0</v>
      </c>
      <c r="Z30" s="601">
        <f>Y30/X30-1</f>
        <v>-1</v>
      </c>
      <c r="AA30" s="587">
        <f>SUM(AA5:AA29)</f>
        <v>1527</v>
      </c>
      <c r="AB30" s="684">
        <f>SUM(AB5:AB29)</f>
        <v>0</v>
      </c>
      <c r="AC30" s="586">
        <f>AB30/AA30-1</f>
        <v>-1</v>
      </c>
      <c r="AD30" s="587">
        <f>SUM(AD5:AD29)</f>
        <v>1464</v>
      </c>
      <c r="AE30" s="587">
        <f>SUM(AE5:AE29)</f>
        <v>0</v>
      </c>
      <c r="AF30" s="588">
        <f>AE30/AD30-1</f>
        <v>-1</v>
      </c>
      <c r="AG30" s="589">
        <f>SUM(AG5:AG29)</f>
        <v>2407</v>
      </c>
      <c r="AH30" s="589">
        <f>SUM(AH5:AH29)</f>
        <v>0</v>
      </c>
      <c r="AI30" s="588">
        <f>AH30/AG30-1</f>
        <v>-1</v>
      </c>
      <c r="AJ30" s="589">
        <f>SUM(AJ5:AJ29)</f>
        <v>2523</v>
      </c>
      <c r="AK30" s="589">
        <v>2523</v>
      </c>
      <c r="AL30" s="590">
        <f>AK30/AM30-1</f>
        <v>-0.89059925418437258</v>
      </c>
      <c r="AM30" s="591">
        <f>AX10</f>
        <v>23062</v>
      </c>
      <c r="AN30" s="591">
        <f>SUM(AN5:AN29)</f>
        <v>3142</v>
      </c>
      <c r="AO30" s="592">
        <f>AN30/AM30-1</f>
        <v>-0.86375856387130345</v>
      </c>
    </row>
    <row r="31" spans="1:87" ht="18.75" customHeight="1">
      <c r="A31" s="576"/>
      <c r="B31" s="576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AM31" s="594"/>
      <c r="AN31" s="594"/>
    </row>
    <row r="32" spans="1:87" s="520" customFormat="1" ht="18.75" customHeight="1">
      <c r="F32" s="595"/>
      <c r="G32" s="595"/>
      <c r="I32" s="572"/>
      <c r="J32" s="572"/>
      <c r="AM32" s="596"/>
      <c r="AN32" s="596"/>
    </row>
    <row r="33" spans="6:40" s="520" customFormat="1" ht="18.75" customHeight="1">
      <c r="F33" s="595"/>
      <c r="G33" s="595"/>
      <c r="N33" s="567"/>
      <c r="AM33" s="596"/>
      <c r="AN33" s="596"/>
    </row>
    <row r="34" spans="6:40" s="520" customFormat="1" ht="18.75" customHeight="1">
      <c r="F34" s="595"/>
      <c r="G34" s="595"/>
      <c r="AM34" s="596"/>
      <c r="AN34" s="596"/>
    </row>
    <row r="35" spans="6:40" s="520" customFormat="1" ht="18.75" customHeight="1">
      <c r="F35" s="595"/>
      <c r="G35" s="595"/>
      <c r="AM35" s="596"/>
      <c r="AN35" s="596"/>
    </row>
    <row r="36" spans="6:40" s="520" customFormat="1" ht="18.75" customHeight="1">
      <c r="F36" s="595"/>
      <c r="G36" s="595"/>
      <c r="AM36" s="596"/>
      <c r="AN36" s="596"/>
    </row>
    <row r="37" spans="6:40" s="520" customFormat="1" ht="18.75" customHeight="1">
      <c r="F37" s="595"/>
      <c r="G37" s="595"/>
      <c r="AM37" s="596"/>
      <c r="AN37" s="596"/>
    </row>
    <row r="38" spans="6:40" s="520" customFormat="1" ht="18.75" customHeight="1">
      <c r="F38" s="595"/>
      <c r="G38" s="595"/>
      <c r="AM38" s="596"/>
      <c r="AN38" s="596"/>
    </row>
    <row r="39" spans="6:40" s="520" customFormat="1" ht="18.75" customHeight="1">
      <c r="F39" s="595"/>
      <c r="G39" s="595"/>
      <c r="AM39" s="596"/>
      <c r="AN39" s="596"/>
    </row>
    <row r="40" spans="6:40" s="520" customFormat="1" ht="18.75" customHeight="1">
      <c r="F40" s="595"/>
      <c r="G40" s="595"/>
      <c r="AM40" s="596"/>
      <c r="AN40" s="596"/>
    </row>
    <row r="41" spans="6:40" s="520" customFormat="1" ht="18.75" customHeight="1">
      <c r="F41" s="595"/>
      <c r="G41" s="595"/>
      <c r="AM41" s="596"/>
      <c r="AN41" s="596"/>
    </row>
    <row r="42" spans="6:40" s="520" customFormat="1" ht="18.75" customHeight="1">
      <c r="F42" s="595"/>
      <c r="G42" s="595"/>
      <c r="AM42" s="596"/>
      <c r="AN42" s="596"/>
    </row>
    <row r="43" spans="6:40" s="520" customFormat="1" ht="18.75" customHeight="1">
      <c r="F43" s="595"/>
      <c r="G43" s="595"/>
      <c r="AM43" s="596"/>
      <c r="AN43" s="596"/>
    </row>
    <row r="44" spans="6:40" s="520" customFormat="1" ht="18.75" customHeight="1">
      <c r="F44" s="595"/>
      <c r="G44" s="595"/>
      <c r="AM44" s="596"/>
      <c r="AN44" s="596"/>
    </row>
    <row r="45" spans="6:40" s="520" customFormat="1" ht="18.75" customHeight="1">
      <c r="F45" s="595"/>
      <c r="G45" s="595"/>
      <c r="AM45" s="596"/>
      <c r="AN45" s="596"/>
    </row>
    <row r="46" spans="6:40" s="520" customFormat="1" ht="18.75" customHeight="1">
      <c r="F46" s="595"/>
      <c r="G46" s="595"/>
      <c r="AM46" s="596"/>
      <c r="AN46" s="596"/>
    </row>
    <row r="47" spans="6:40" s="520" customFormat="1" ht="18.75" customHeight="1">
      <c r="F47" s="595"/>
      <c r="G47" s="595"/>
      <c r="AM47" s="596"/>
      <c r="AN47" s="596"/>
    </row>
    <row r="48" spans="6:40" s="520" customFormat="1" ht="18.75" customHeight="1">
      <c r="F48" s="595"/>
      <c r="G48" s="595"/>
      <c r="AM48" s="596"/>
      <c r="AN48" s="596"/>
    </row>
    <row r="49" spans="6:40" s="520" customFormat="1" ht="18.75" customHeight="1">
      <c r="F49" s="595"/>
      <c r="G49" s="595"/>
      <c r="AM49" s="596"/>
      <c r="AN49" s="596"/>
    </row>
    <row r="50" spans="6:40" s="520" customFormat="1" ht="18.75" customHeight="1">
      <c r="F50" s="595"/>
      <c r="G50" s="595"/>
      <c r="AM50" s="596"/>
      <c r="AN50" s="596"/>
    </row>
    <row r="51" spans="6:40" s="520" customFormat="1" ht="18.75" customHeight="1">
      <c r="F51" s="595"/>
      <c r="G51" s="595"/>
      <c r="AM51" s="596"/>
      <c r="AN51" s="596"/>
    </row>
    <row r="52" spans="6:40" s="520" customFormat="1" ht="18.75" customHeight="1">
      <c r="F52" s="595"/>
      <c r="G52" s="595"/>
      <c r="AM52" s="596"/>
      <c r="AN52" s="596"/>
    </row>
    <row r="53" spans="6:40" s="520" customFormat="1" ht="18.75" customHeight="1">
      <c r="F53" s="595"/>
      <c r="G53" s="595"/>
      <c r="AM53" s="596"/>
      <c r="AN53" s="596"/>
    </row>
    <row r="54" spans="6:40" s="520" customFormat="1" ht="18.75" customHeight="1">
      <c r="F54" s="595"/>
      <c r="G54" s="595"/>
      <c r="AM54" s="596"/>
      <c r="AN54" s="596"/>
    </row>
    <row r="55" spans="6:40" s="520" customFormat="1" ht="18.75" customHeight="1">
      <c r="F55" s="595"/>
      <c r="G55" s="595"/>
      <c r="AM55" s="596"/>
      <c r="AN55" s="596"/>
    </row>
    <row r="56" spans="6:40" s="520" customFormat="1" ht="18.75" customHeight="1">
      <c r="F56" s="595"/>
      <c r="G56" s="595"/>
      <c r="AM56" s="596"/>
      <c r="AN56" s="596"/>
    </row>
    <row r="57" spans="6:40" s="520" customFormat="1" ht="18.75" customHeight="1">
      <c r="F57" s="595"/>
      <c r="G57" s="595"/>
      <c r="AM57" s="596"/>
      <c r="AN57" s="596"/>
    </row>
    <row r="58" spans="6:40" s="520" customFormat="1" ht="18.75" customHeight="1">
      <c r="F58" s="595"/>
      <c r="G58" s="595"/>
      <c r="AM58" s="596"/>
      <c r="AN58" s="596"/>
    </row>
    <row r="59" spans="6:40" s="520" customFormat="1" ht="18.75" customHeight="1">
      <c r="F59" s="595"/>
      <c r="G59" s="595"/>
      <c r="AM59" s="596"/>
      <c r="AN59" s="596"/>
    </row>
    <row r="60" spans="6:40" s="520" customFormat="1" ht="18.75" customHeight="1">
      <c r="F60" s="595"/>
      <c r="G60" s="595"/>
      <c r="AM60" s="596"/>
      <c r="AN60" s="596"/>
    </row>
    <row r="61" spans="6:40" s="520" customFormat="1" ht="18.75" customHeight="1">
      <c r="F61" s="595"/>
      <c r="G61" s="595"/>
      <c r="AM61" s="596"/>
      <c r="AN61" s="596"/>
    </row>
    <row r="62" spans="6:40" s="520" customFormat="1" ht="18.75" customHeight="1">
      <c r="F62" s="595"/>
      <c r="G62" s="595"/>
      <c r="AM62" s="596"/>
      <c r="AN62" s="596"/>
    </row>
    <row r="63" spans="6:40" s="520" customFormat="1" ht="18.75" customHeight="1">
      <c r="F63" s="595"/>
      <c r="G63" s="595"/>
      <c r="AM63" s="596"/>
      <c r="AN63" s="596"/>
    </row>
    <row r="64" spans="6:40" s="520" customFormat="1" ht="18.75" customHeight="1">
      <c r="F64" s="595"/>
      <c r="G64" s="595"/>
      <c r="AM64" s="596"/>
      <c r="AN64" s="596"/>
    </row>
    <row r="65" spans="6:40" s="520" customFormat="1" ht="18.75" customHeight="1">
      <c r="F65" s="595"/>
      <c r="G65" s="595"/>
      <c r="AM65" s="596"/>
      <c r="AN65" s="596"/>
    </row>
    <row r="66" spans="6:40" s="520" customFormat="1" ht="18.75" customHeight="1">
      <c r="F66" s="595"/>
      <c r="G66" s="595"/>
      <c r="AM66" s="596"/>
      <c r="AN66" s="596"/>
    </row>
    <row r="67" spans="6:40" s="520" customFormat="1" ht="18.75" customHeight="1">
      <c r="F67" s="595"/>
      <c r="G67" s="595"/>
      <c r="AM67" s="596"/>
      <c r="AN67" s="596"/>
    </row>
    <row r="68" spans="6:40" s="520" customFormat="1" ht="18.75" customHeight="1">
      <c r="F68" s="595"/>
      <c r="G68" s="595"/>
      <c r="AM68" s="596"/>
      <c r="AN68" s="596"/>
    </row>
    <row r="69" spans="6:40" s="520" customFormat="1" ht="18.75" customHeight="1">
      <c r="F69" s="595"/>
      <c r="G69" s="595"/>
      <c r="AM69" s="596"/>
      <c r="AN69" s="596"/>
    </row>
    <row r="70" spans="6:40" s="520" customFormat="1" ht="18.75" customHeight="1">
      <c r="F70" s="595"/>
      <c r="G70" s="595"/>
      <c r="AM70" s="596"/>
      <c r="AN70" s="596"/>
    </row>
    <row r="71" spans="6:40" s="520" customFormat="1" ht="18.75" customHeight="1">
      <c r="F71" s="595"/>
      <c r="G71" s="595"/>
      <c r="AM71" s="596"/>
      <c r="AN71" s="596"/>
    </row>
    <row r="72" spans="6:40" s="520" customFormat="1" ht="18.75" customHeight="1">
      <c r="F72" s="595"/>
      <c r="G72" s="595"/>
      <c r="AM72" s="596"/>
      <c r="AN72" s="596"/>
    </row>
    <row r="73" spans="6:40" s="520" customFormat="1" ht="18.75" customHeight="1">
      <c r="F73" s="595"/>
      <c r="G73" s="595"/>
      <c r="AM73" s="596"/>
      <c r="AN73" s="596"/>
    </row>
    <row r="74" spans="6:40" s="520" customFormat="1" ht="18.75" customHeight="1">
      <c r="F74" s="595"/>
      <c r="G74" s="595"/>
      <c r="AM74" s="596"/>
      <c r="AN74" s="596"/>
    </row>
    <row r="75" spans="6:40" s="520" customFormat="1" ht="18.75" customHeight="1">
      <c r="F75" s="595"/>
      <c r="G75" s="595"/>
      <c r="AM75" s="596"/>
      <c r="AN75" s="596"/>
    </row>
    <row r="76" spans="6:40" s="520" customFormat="1" ht="18.75" customHeight="1">
      <c r="F76" s="595"/>
      <c r="G76" s="595"/>
      <c r="AM76" s="596"/>
      <c r="AN76" s="596"/>
    </row>
    <row r="77" spans="6:40" s="520" customFormat="1" ht="18.75" customHeight="1">
      <c r="F77" s="595"/>
      <c r="G77" s="595"/>
      <c r="AM77" s="596"/>
      <c r="AN77" s="596"/>
    </row>
    <row r="78" spans="6:40" s="520" customFormat="1" ht="18.75" customHeight="1">
      <c r="F78" s="595"/>
      <c r="G78" s="595"/>
      <c r="AM78" s="596"/>
      <c r="AN78" s="596"/>
    </row>
    <row r="79" spans="6:40" s="520" customFormat="1" ht="18.75" customHeight="1">
      <c r="F79" s="595"/>
      <c r="G79" s="595"/>
      <c r="AM79" s="596"/>
      <c r="AN79" s="596"/>
    </row>
    <row r="80" spans="6:40" s="520" customFormat="1" ht="18.75" customHeight="1">
      <c r="F80" s="595"/>
      <c r="G80" s="595"/>
      <c r="AM80" s="596"/>
      <c r="AN80" s="596"/>
    </row>
    <row r="81" spans="6:40" s="520" customFormat="1" ht="18.75" customHeight="1">
      <c r="F81" s="595"/>
      <c r="G81" s="595"/>
      <c r="AM81" s="596"/>
      <c r="AN81" s="596"/>
    </row>
    <row r="82" spans="6:40" s="520" customFormat="1" ht="18.75" customHeight="1">
      <c r="F82" s="595"/>
      <c r="G82" s="595"/>
      <c r="AM82" s="596"/>
      <c r="AN82" s="596"/>
    </row>
    <row r="83" spans="6:40" s="520" customFormat="1" ht="18.75" customHeight="1">
      <c r="F83" s="595"/>
      <c r="G83" s="595"/>
      <c r="AM83" s="596"/>
      <c r="AN83" s="596"/>
    </row>
    <row r="84" spans="6:40" s="520" customFormat="1" ht="18.75" customHeight="1">
      <c r="F84" s="595"/>
      <c r="G84" s="595"/>
      <c r="AM84" s="596"/>
      <c r="AN84" s="596"/>
    </row>
    <row r="85" spans="6:40" s="520" customFormat="1" ht="18.75" customHeight="1">
      <c r="F85" s="595"/>
      <c r="G85" s="595"/>
      <c r="AM85" s="596"/>
      <c r="AN85" s="596"/>
    </row>
    <row r="86" spans="6:40" s="520" customFormat="1" ht="18.75" customHeight="1">
      <c r="F86" s="595"/>
      <c r="G86" s="595"/>
      <c r="AM86" s="596"/>
      <c r="AN86" s="596"/>
    </row>
    <row r="87" spans="6:40" s="520" customFormat="1" ht="18.75" customHeight="1">
      <c r="F87" s="595"/>
      <c r="G87" s="595"/>
      <c r="AM87" s="596"/>
      <c r="AN87" s="596"/>
    </row>
    <row r="88" spans="6:40" s="520" customFormat="1" ht="18.75" customHeight="1">
      <c r="F88" s="595"/>
      <c r="G88" s="595"/>
      <c r="AM88" s="596"/>
      <c r="AN88" s="596"/>
    </row>
    <row r="89" spans="6:40" s="520" customFormat="1" ht="18.75" customHeight="1">
      <c r="F89" s="595"/>
      <c r="G89" s="595"/>
      <c r="AM89" s="596"/>
      <c r="AN89" s="596"/>
    </row>
    <row r="90" spans="6:40" s="520" customFormat="1" ht="18.75" customHeight="1">
      <c r="F90" s="595"/>
      <c r="G90" s="595"/>
      <c r="AM90" s="596"/>
      <c r="AN90" s="596"/>
    </row>
    <row r="91" spans="6:40" s="520" customFormat="1" ht="18.75" customHeight="1">
      <c r="F91" s="595"/>
      <c r="G91" s="595"/>
      <c r="AM91" s="596"/>
      <c r="AN91" s="596"/>
    </row>
    <row r="92" spans="6:40" s="520" customFormat="1" ht="18.75" customHeight="1">
      <c r="F92" s="595"/>
      <c r="G92" s="595"/>
      <c r="AM92" s="596"/>
      <c r="AN92" s="596"/>
    </row>
    <row r="93" spans="6:40" s="520" customFormat="1" ht="18.75" customHeight="1">
      <c r="F93" s="595"/>
      <c r="G93" s="595"/>
      <c r="AM93" s="596"/>
      <c r="AN93" s="596"/>
    </row>
    <row r="94" spans="6:40" s="520" customFormat="1" ht="18.75" customHeight="1">
      <c r="F94" s="595"/>
      <c r="G94" s="595"/>
      <c r="AM94" s="596"/>
      <c r="AN94" s="596"/>
    </row>
    <row r="95" spans="6:40" s="520" customFormat="1" ht="18.75" customHeight="1">
      <c r="F95" s="595"/>
      <c r="G95" s="595"/>
      <c r="AM95" s="596"/>
      <c r="AN95" s="596"/>
    </row>
    <row r="96" spans="6:40" s="520" customFormat="1" ht="18.75" customHeight="1">
      <c r="F96" s="595"/>
      <c r="G96" s="595"/>
      <c r="AM96" s="596"/>
      <c r="AN96" s="596"/>
    </row>
    <row r="97" spans="6:40" s="520" customFormat="1" ht="18.75" customHeight="1">
      <c r="F97" s="595"/>
      <c r="G97" s="595"/>
      <c r="AM97" s="596"/>
      <c r="AN97" s="596"/>
    </row>
    <row r="98" spans="6:40" s="520" customFormat="1" ht="18.75" customHeight="1">
      <c r="F98" s="595"/>
      <c r="G98" s="595"/>
      <c r="AM98" s="596"/>
      <c r="AN98" s="596"/>
    </row>
    <row r="99" spans="6:40" s="520" customFormat="1" ht="18.75" customHeight="1">
      <c r="F99" s="595"/>
      <c r="G99" s="595"/>
      <c r="AM99" s="596"/>
      <c r="AN99" s="596"/>
    </row>
    <row r="100" spans="6:40" s="520" customFormat="1" ht="18.75" customHeight="1">
      <c r="F100" s="595"/>
      <c r="G100" s="595"/>
      <c r="AM100" s="596"/>
      <c r="AN100" s="596"/>
    </row>
    <row r="101" spans="6:40" s="520" customFormat="1" ht="18.75" customHeight="1">
      <c r="F101" s="595"/>
      <c r="G101" s="595"/>
      <c r="AM101" s="596"/>
      <c r="AN101" s="596"/>
    </row>
    <row r="102" spans="6:40" s="520" customFormat="1" ht="18.75" customHeight="1">
      <c r="F102" s="595"/>
      <c r="G102" s="595"/>
      <c r="AM102" s="596"/>
      <c r="AN102" s="596"/>
    </row>
    <row r="103" spans="6:40" s="520" customFormat="1" ht="18.75" customHeight="1">
      <c r="F103" s="595"/>
      <c r="G103" s="595"/>
      <c r="AM103" s="596"/>
      <c r="AN103" s="596"/>
    </row>
    <row r="104" spans="6:40" s="520" customFormat="1" ht="18.75" customHeight="1">
      <c r="F104" s="595"/>
      <c r="G104" s="595"/>
      <c r="AM104" s="596"/>
      <c r="AN104" s="596"/>
    </row>
    <row r="105" spans="6:40" s="520" customFormat="1" ht="18.75" customHeight="1">
      <c r="F105" s="595"/>
      <c r="G105" s="595"/>
      <c r="AM105" s="596"/>
      <c r="AN105" s="596"/>
    </row>
    <row r="106" spans="6:40" s="520" customFormat="1" ht="18.75" customHeight="1">
      <c r="F106" s="595"/>
      <c r="G106" s="595"/>
      <c r="AM106" s="596"/>
      <c r="AN106" s="596"/>
    </row>
    <row r="107" spans="6:40" s="520" customFormat="1" ht="18.75" customHeight="1">
      <c r="F107" s="595"/>
      <c r="G107" s="595"/>
      <c r="AM107" s="596"/>
      <c r="AN107" s="596"/>
    </row>
    <row r="108" spans="6:40" s="520" customFormat="1" ht="18.75" customHeight="1">
      <c r="F108" s="595"/>
      <c r="G108" s="595"/>
      <c r="AM108" s="596"/>
      <c r="AN108" s="596"/>
    </row>
    <row r="109" spans="6:40" s="520" customFormat="1" ht="18.75" customHeight="1">
      <c r="F109" s="595"/>
      <c r="G109" s="595"/>
      <c r="AM109" s="596"/>
      <c r="AN109" s="596"/>
    </row>
    <row r="110" spans="6:40" s="520" customFormat="1" ht="18.75" customHeight="1">
      <c r="F110" s="595"/>
      <c r="G110" s="595"/>
      <c r="AM110" s="596"/>
      <c r="AN110" s="596"/>
    </row>
    <row r="111" spans="6:40" s="520" customFormat="1" ht="18.75" customHeight="1">
      <c r="F111" s="595"/>
      <c r="G111" s="595"/>
      <c r="AM111" s="596"/>
      <c r="AN111" s="596"/>
    </row>
    <row r="112" spans="6:40" s="520" customFormat="1" ht="18.75" customHeight="1">
      <c r="F112" s="595"/>
      <c r="G112" s="595"/>
      <c r="AM112" s="596"/>
      <c r="AN112" s="596"/>
    </row>
    <row r="113" spans="6:40" s="520" customFormat="1" ht="18.75" customHeight="1">
      <c r="F113" s="595"/>
      <c r="G113" s="595"/>
      <c r="AM113" s="596"/>
      <c r="AN113" s="596"/>
    </row>
    <row r="114" spans="6:40" s="520" customFormat="1" ht="18.75" customHeight="1">
      <c r="F114" s="595"/>
      <c r="G114" s="595"/>
      <c r="AM114" s="596"/>
      <c r="AN114" s="596"/>
    </row>
    <row r="115" spans="6:40" s="520" customFormat="1" ht="18.75" customHeight="1">
      <c r="F115" s="595"/>
      <c r="G115" s="595"/>
      <c r="AM115" s="596"/>
      <c r="AN115" s="596"/>
    </row>
    <row r="116" spans="6:40" s="520" customFormat="1" ht="18.75" customHeight="1">
      <c r="F116" s="595"/>
      <c r="G116" s="595"/>
      <c r="AM116" s="596"/>
      <c r="AN116" s="596"/>
    </row>
    <row r="117" spans="6:40" s="520" customFormat="1" ht="18.75" customHeight="1">
      <c r="F117" s="595"/>
      <c r="G117" s="595"/>
      <c r="AM117" s="596"/>
      <c r="AN117" s="596"/>
    </row>
    <row r="118" spans="6:40" s="520" customFormat="1" ht="18.75" customHeight="1">
      <c r="F118" s="595"/>
      <c r="G118" s="595"/>
      <c r="AM118" s="596"/>
      <c r="AN118" s="596"/>
    </row>
    <row r="119" spans="6:40" s="520" customFormat="1" ht="18.75" customHeight="1">
      <c r="F119" s="595"/>
      <c r="G119" s="595"/>
      <c r="AM119" s="596"/>
      <c r="AN119" s="596"/>
    </row>
    <row r="120" spans="6:40" s="520" customFormat="1" ht="18.75" customHeight="1">
      <c r="F120" s="595"/>
      <c r="G120" s="595"/>
      <c r="AM120" s="596"/>
      <c r="AN120" s="596"/>
    </row>
    <row r="121" spans="6:40" s="520" customFormat="1" ht="18.75" customHeight="1">
      <c r="F121" s="595"/>
      <c r="G121" s="595"/>
      <c r="AM121" s="596"/>
      <c r="AN121" s="596"/>
    </row>
    <row r="122" spans="6:40" s="520" customFormat="1" ht="18.75" customHeight="1">
      <c r="F122" s="595"/>
      <c r="G122" s="595"/>
      <c r="AM122" s="596"/>
      <c r="AN122" s="596"/>
    </row>
    <row r="123" spans="6:40" s="520" customFormat="1" ht="18.75" customHeight="1">
      <c r="F123" s="595"/>
      <c r="G123" s="595"/>
      <c r="AM123" s="596"/>
      <c r="AN123" s="596"/>
    </row>
    <row r="124" spans="6:40" s="520" customFormat="1" ht="18.75" customHeight="1">
      <c r="F124" s="595"/>
      <c r="G124" s="595"/>
      <c r="AM124" s="596"/>
      <c r="AN124" s="596"/>
    </row>
    <row r="125" spans="6:40" s="520" customFormat="1" ht="18.75" customHeight="1">
      <c r="F125" s="595"/>
      <c r="G125" s="595"/>
      <c r="AM125" s="596"/>
      <c r="AN125" s="596"/>
    </row>
    <row r="126" spans="6:40" s="520" customFormat="1" ht="18.75" customHeight="1">
      <c r="F126" s="595"/>
      <c r="G126" s="595"/>
      <c r="AM126" s="596"/>
      <c r="AN126" s="596"/>
    </row>
    <row r="127" spans="6:40" s="520" customFormat="1" ht="18.75" customHeight="1">
      <c r="F127" s="595"/>
      <c r="G127" s="595"/>
      <c r="AM127" s="596"/>
      <c r="AN127" s="596"/>
    </row>
    <row r="128" spans="6:40" s="520" customFormat="1" ht="18.75" customHeight="1">
      <c r="F128" s="595"/>
      <c r="G128" s="595"/>
      <c r="AM128" s="596"/>
      <c r="AN128" s="596"/>
    </row>
    <row r="129" spans="6:40" s="520" customFormat="1" ht="18.75" customHeight="1">
      <c r="F129" s="595"/>
      <c r="G129" s="595"/>
      <c r="AM129" s="596"/>
      <c r="AN129" s="596"/>
    </row>
    <row r="130" spans="6:40" s="520" customFormat="1" ht="18.75" customHeight="1">
      <c r="F130" s="595"/>
      <c r="G130" s="595"/>
      <c r="AM130" s="596"/>
      <c r="AN130" s="596"/>
    </row>
    <row r="131" spans="6:40" s="520" customFormat="1" ht="18.75" customHeight="1">
      <c r="F131" s="595"/>
      <c r="G131" s="595"/>
      <c r="AM131" s="596"/>
      <c r="AN131" s="596"/>
    </row>
    <row r="132" spans="6:40" s="520" customFormat="1" ht="18.75" customHeight="1">
      <c r="F132" s="595"/>
      <c r="G132" s="595"/>
      <c r="AM132" s="596"/>
      <c r="AN132" s="596"/>
    </row>
    <row r="133" spans="6:40" s="520" customFormat="1" ht="18.75" customHeight="1">
      <c r="F133" s="595"/>
      <c r="G133" s="595"/>
      <c r="AM133" s="596"/>
      <c r="AN133" s="596"/>
    </row>
    <row r="134" spans="6:40" s="520" customFormat="1" ht="18.75" customHeight="1">
      <c r="F134" s="595"/>
      <c r="G134" s="595"/>
      <c r="AM134" s="596"/>
      <c r="AN134" s="596"/>
    </row>
    <row r="135" spans="6:40" s="520" customFormat="1" ht="18.75" customHeight="1">
      <c r="F135" s="595"/>
      <c r="G135" s="595"/>
      <c r="AM135" s="596"/>
      <c r="AN135" s="596"/>
    </row>
    <row r="136" spans="6:40" s="520" customFormat="1" ht="18.75" customHeight="1">
      <c r="F136" s="595"/>
      <c r="G136" s="595"/>
      <c r="AM136" s="596"/>
      <c r="AN136" s="596"/>
    </row>
    <row r="137" spans="6:40" s="520" customFormat="1" ht="18.75" customHeight="1">
      <c r="F137" s="595"/>
      <c r="G137" s="595"/>
      <c r="AM137" s="596"/>
      <c r="AN137" s="596"/>
    </row>
    <row r="138" spans="6:40" s="520" customFormat="1" ht="18.75" customHeight="1">
      <c r="F138" s="595"/>
      <c r="G138" s="595"/>
      <c r="AM138" s="596"/>
      <c r="AN138" s="596"/>
    </row>
  </sheetData>
  <mergeCells count="1">
    <mergeCell ref="L2:AN2"/>
  </mergeCells>
  <pageMargins left="0.7" right="0.7" top="0.75" bottom="0.75" header="0.3" footer="0.3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92"/>
  <sheetViews>
    <sheetView showGridLines="0" topLeftCell="A31" zoomScale="70" zoomScaleNormal="70" zoomScaleSheetLayoutView="80" workbookViewId="0">
      <selection activeCell="D57" sqref="D57"/>
    </sheetView>
  </sheetViews>
  <sheetFormatPr baseColWidth="10" defaultRowHeight="15.75"/>
  <cols>
    <col min="1" max="1" width="15.7109375" style="264" customWidth="1"/>
    <col min="2" max="2" width="17" style="3" customWidth="1"/>
    <col min="3" max="3" width="29.7109375" style="3" customWidth="1"/>
    <col min="4" max="4" width="15.7109375" style="3" customWidth="1"/>
    <col min="5" max="5" width="15.7109375" style="111" customWidth="1"/>
    <col min="6" max="7" width="15.7109375" style="3" customWidth="1"/>
    <col min="8" max="8" width="11.42578125" style="3"/>
    <col min="9" max="9" width="15.140625" style="461" customWidth="1"/>
    <col min="10" max="77" width="11.42578125" style="461"/>
    <col min="78" max="16384" width="11.42578125" style="3"/>
  </cols>
  <sheetData>
    <row r="1" spans="1:15" ht="23.25">
      <c r="B1" s="748" t="s">
        <v>918</v>
      </c>
      <c r="C1" s="748"/>
      <c r="D1" s="748"/>
      <c r="E1" s="748"/>
      <c r="F1" s="748"/>
    </row>
    <row r="3" spans="1:15" ht="30">
      <c r="A3" s="260" t="s">
        <v>147</v>
      </c>
      <c r="B3" s="63" t="s">
        <v>153</v>
      </c>
      <c r="C3" s="63" t="s">
        <v>148</v>
      </c>
      <c r="D3" s="63" t="s">
        <v>250</v>
      </c>
      <c r="E3" s="63" t="s">
        <v>142</v>
      </c>
      <c r="F3" s="63" t="s">
        <v>161</v>
      </c>
      <c r="G3" s="449" t="s">
        <v>159</v>
      </c>
    </row>
    <row r="4" spans="1:15" ht="13.5">
      <c r="A4" s="741" t="s">
        <v>174</v>
      </c>
      <c r="B4" s="753" t="s">
        <v>195</v>
      </c>
      <c r="C4" s="19" t="s">
        <v>183</v>
      </c>
      <c r="D4" s="14"/>
      <c r="E4" s="106"/>
      <c r="F4" s="750">
        <f>SUM(D4:E17)</f>
        <v>5</v>
      </c>
      <c r="G4" s="751">
        <f>SUM(F4:F29)</f>
        <v>9</v>
      </c>
      <c r="H4" s="2">
        <f>SUM(D4:E4)</f>
        <v>0</v>
      </c>
    </row>
    <row r="5" spans="1:15" ht="13.5">
      <c r="A5" s="741"/>
      <c r="B5" s="753"/>
      <c r="C5" s="19" t="s">
        <v>184</v>
      </c>
      <c r="D5" s="14"/>
      <c r="E5" s="106"/>
      <c r="F5" s="750"/>
      <c r="G5" s="751"/>
      <c r="H5" s="2">
        <f t="shared" ref="H5:H16" si="0">SUM(D5:E5)</f>
        <v>0</v>
      </c>
    </row>
    <row r="6" spans="1:15" ht="13.5">
      <c r="A6" s="741"/>
      <c r="B6" s="753"/>
      <c r="C6" s="19" t="s">
        <v>838</v>
      </c>
      <c r="D6" s="14"/>
      <c r="E6" s="121"/>
      <c r="F6" s="750"/>
      <c r="G6" s="751"/>
      <c r="H6" s="2">
        <f>SUM(D6:E6)</f>
        <v>0</v>
      </c>
    </row>
    <row r="7" spans="1:15" ht="13.5">
      <c r="A7" s="741"/>
      <c r="B7" s="753"/>
      <c r="C7" s="19" t="s">
        <v>839</v>
      </c>
      <c r="D7" s="14"/>
      <c r="E7" s="106"/>
      <c r="F7" s="750"/>
      <c r="G7" s="751"/>
      <c r="H7" s="2">
        <f t="shared" si="0"/>
        <v>0</v>
      </c>
    </row>
    <row r="8" spans="1:15" ht="13.5">
      <c r="A8" s="741"/>
      <c r="B8" s="753"/>
      <c r="C8" s="19" t="s">
        <v>840</v>
      </c>
      <c r="D8" s="14"/>
      <c r="E8" s="106"/>
      <c r="F8" s="750"/>
      <c r="G8" s="751"/>
      <c r="H8" s="2">
        <f t="shared" si="0"/>
        <v>0</v>
      </c>
    </row>
    <row r="9" spans="1:15" ht="13.5">
      <c r="A9" s="741"/>
      <c r="B9" s="753"/>
      <c r="C9" s="19" t="s">
        <v>841</v>
      </c>
      <c r="D9" s="14"/>
      <c r="E9" s="106"/>
      <c r="F9" s="750"/>
      <c r="G9" s="751"/>
      <c r="H9" s="2">
        <f t="shared" si="0"/>
        <v>0</v>
      </c>
      <c r="I9" s="462"/>
      <c r="J9" s="463"/>
      <c r="K9" s="464"/>
      <c r="L9" s="464"/>
      <c r="M9" s="465"/>
      <c r="N9" s="464"/>
      <c r="O9" s="466"/>
    </row>
    <row r="10" spans="1:15" ht="13.5">
      <c r="A10" s="741"/>
      <c r="B10" s="753"/>
      <c r="C10" s="19" t="s">
        <v>185</v>
      </c>
      <c r="D10" s="14"/>
      <c r="E10" s="106"/>
      <c r="F10" s="750"/>
      <c r="G10" s="751"/>
      <c r="H10" s="2">
        <f t="shared" si="0"/>
        <v>0</v>
      </c>
      <c r="I10" s="462"/>
      <c r="J10" s="463"/>
      <c r="K10" s="466"/>
      <c r="L10" s="466"/>
      <c r="M10" s="465"/>
      <c r="N10" s="466"/>
      <c r="O10" s="466"/>
    </row>
    <row r="11" spans="1:15" ht="13.5">
      <c r="A11" s="741"/>
      <c r="B11" s="753"/>
      <c r="C11" s="19" t="s">
        <v>186</v>
      </c>
      <c r="D11" s="14"/>
      <c r="E11" s="106"/>
      <c r="F11" s="750"/>
      <c r="G11" s="751"/>
      <c r="H11" s="2">
        <f t="shared" si="0"/>
        <v>0</v>
      </c>
      <c r="I11" s="462"/>
      <c r="J11" s="463"/>
      <c r="K11" s="466"/>
      <c r="L11" s="466"/>
      <c r="M11" s="465"/>
      <c r="N11" s="466"/>
      <c r="O11" s="466"/>
    </row>
    <row r="12" spans="1:15" ht="13.5">
      <c r="A12" s="741"/>
      <c r="B12" s="753"/>
      <c r="C12" s="19" t="s">
        <v>187</v>
      </c>
      <c r="D12" s="14"/>
      <c r="E12" s="106"/>
      <c r="F12" s="750"/>
      <c r="G12" s="751"/>
      <c r="H12" s="2">
        <f t="shared" si="0"/>
        <v>0</v>
      </c>
      <c r="I12" s="462"/>
      <c r="J12" s="463"/>
      <c r="K12" s="466"/>
      <c r="L12" s="466"/>
      <c r="M12" s="465"/>
      <c r="N12" s="466"/>
      <c r="O12" s="466"/>
    </row>
    <row r="13" spans="1:15" ht="13.5">
      <c r="A13" s="741"/>
      <c r="B13" s="753"/>
      <c r="C13" s="19" t="s">
        <v>188</v>
      </c>
      <c r="D13" s="14"/>
      <c r="E13" s="106"/>
      <c r="F13" s="750"/>
      <c r="G13" s="751"/>
      <c r="H13" s="2">
        <f t="shared" si="0"/>
        <v>0</v>
      </c>
      <c r="I13" s="462"/>
      <c r="J13" s="463"/>
      <c r="K13" s="466"/>
      <c r="L13" s="466"/>
      <c r="M13" s="465"/>
      <c r="N13" s="466"/>
      <c r="O13" s="466"/>
    </row>
    <row r="14" spans="1:15" ht="13.5">
      <c r="A14" s="741"/>
      <c r="B14" s="753"/>
      <c r="C14" s="19" t="s">
        <v>189</v>
      </c>
      <c r="D14" s="14">
        <v>5</v>
      </c>
      <c r="E14" s="106"/>
      <c r="F14" s="750"/>
      <c r="G14" s="751"/>
      <c r="H14" s="2">
        <f t="shared" si="0"/>
        <v>5</v>
      </c>
      <c r="I14" s="462"/>
      <c r="J14" s="463"/>
      <c r="K14" s="466"/>
      <c r="L14" s="466"/>
      <c r="M14" s="465"/>
      <c r="N14" s="466"/>
      <c r="O14" s="466"/>
    </row>
    <row r="15" spans="1:15">
      <c r="A15" s="261"/>
      <c r="B15" s="116"/>
      <c r="C15" s="19" t="s">
        <v>279</v>
      </c>
      <c r="D15" s="14"/>
      <c r="E15" s="115"/>
      <c r="F15" s="750"/>
      <c r="G15" s="751"/>
      <c r="H15" s="2">
        <f t="shared" si="0"/>
        <v>0</v>
      </c>
      <c r="I15" s="462"/>
      <c r="J15" s="463"/>
      <c r="K15" s="466"/>
      <c r="L15" s="466"/>
      <c r="M15" s="465"/>
      <c r="N15" s="466"/>
      <c r="O15" s="466"/>
    </row>
    <row r="16" spans="1:15">
      <c r="A16" s="261"/>
      <c r="B16" s="18"/>
      <c r="C16" s="20" t="s">
        <v>247</v>
      </c>
      <c r="D16" s="14"/>
      <c r="E16" s="106"/>
      <c r="F16" s="750"/>
      <c r="G16" s="751"/>
      <c r="H16" s="2">
        <f t="shared" si="0"/>
        <v>0</v>
      </c>
      <c r="I16" s="462"/>
      <c r="J16" s="463"/>
      <c r="K16" s="466"/>
      <c r="L16" s="466"/>
      <c r="M16" s="465"/>
      <c r="N16" s="466"/>
      <c r="O16" s="466"/>
    </row>
    <row r="17" spans="1:15">
      <c r="A17" s="410"/>
      <c r="B17" s="412"/>
      <c r="C17" s="20" t="s">
        <v>875</v>
      </c>
      <c r="D17" s="14"/>
      <c r="E17" s="411"/>
      <c r="F17" s="411"/>
      <c r="G17" s="751"/>
      <c r="H17" s="2"/>
      <c r="I17" s="462"/>
      <c r="J17" s="463"/>
      <c r="K17" s="466"/>
      <c r="L17" s="466"/>
      <c r="M17" s="465"/>
      <c r="N17" s="466"/>
      <c r="O17" s="466"/>
    </row>
    <row r="18" spans="1:15" ht="13.5">
      <c r="A18" s="741" t="s">
        <v>190</v>
      </c>
      <c r="B18" s="752" t="s">
        <v>196</v>
      </c>
      <c r="C18" s="21" t="s">
        <v>248</v>
      </c>
      <c r="D18" s="11">
        <v>2</v>
      </c>
      <c r="E18" s="107"/>
      <c r="F18" s="752">
        <f>SUM(D18:E29)</f>
        <v>4</v>
      </c>
      <c r="G18" s="751"/>
      <c r="H18" s="2">
        <f t="shared" ref="H18:H29" si="1">SUM(D18:E18)</f>
        <v>2</v>
      </c>
      <c r="I18" s="462"/>
      <c r="J18" s="463"/>
      <c r="K18" s="466"/>
      <c r="L18" s="466"/>
      <c r="M18" s="465"/>
      <c r="N18" s="466"/>
      <c r="O18" s="466"/>
    </row>
    <row r="19" spans="1:15" ht="13.5">
      <c r="A19" s="741"/>
      <c r="B19" s="752"/>
      <c r="C19" s="21" t="s">
        <v>874</v>
      </c>
      <c r="D19" s="11">
        <v>1</v>
      </c>
      <c r="E19" s="408"/>
      <c r="F19" s="752"/>
      <c r="G19" s="751"/>
      <c r="H19" s="2"/>
      <c r="I19" s="462"/>
      <c r="J19" s="463"/>
      <c r="K19" s="466"/>
      <c r="L19" s="466"/>
      <c r="M19" s="465"/>
      <c r="N19" s="466"/>
      <c r="O19" s="466"/>
    </row>
    <row r="20" spans="1:15" ht="13.5">
      <c r="A20" s="741"/>
      <c r="B20" s="752"/>
      <c r="C20" s="21" t="s">
        <v>191</v>
      </c>
      <c r="D20" s="67">
        <v>1</v>
      </c>
      <c r="E20" s="107"/>
      <c r="F20" s="752"/>
      <c r="G20" s="751"/>
      <c r="H20" s="2">
        <f>SUM(D20:E20)</f>
        <v>1</v>
      </c>
    </row>
    <row r="21" spans="1:15" ht="13.5">
      <c r="A21" s="741"/>
      <c r="B21" s="752"/>
      <c r="C21" s="21" t="s">
        <v>249</v>
      </c>
      <c r="D21" s="67"/>
      <c r="E21" s="107"/>
      <c r="F21" s="752"/>
      <c r="G21" s="751"/>
      <c r="H21" s="2">
        <f t="shared" si="1"/>
        <v>0</v>
      </c>
    </row>
    <row r="22" spans="1:15" ht="17.25" customHeight="1">
      <c r="A22" s="741"/>
      <c r="B22" s="752"/>
      <c r="C22" s="21" t="s">
        <v>310</v>
      </c>
      <c r="D22" s="67"/>
      <c r="E22" s="107"/>
      <c r="F22" s="752"/>
      <c r="G22" s="751"/>
      <c r="H22" s="2">
        <f t="shared" si="1"/>
        <v>0</v>
      </c>
    </row>
    <row r="23" spans="1:15" ht="17.25" customHeight="1">
      <c r="A23" s="741"/>
      <c r="B23" s="752"/>
      <c r="C23" s="21" t="s">
        <v>310</v>
      </c>
      <c r="D23" s="67"/>
      <c r="E23" s="122"/>
      <c r="F23" s="752"/>
      <c r="G23" s="751"/>
      <c r="H23" s="2">
        <f>SUM(D23:E23)</f>
        <v>0</v>
      </c>
    </row>
    <row r="24" spans="1:15" ht="13.5">
      <c r="A24" s="741"/>
      <c r="B24" s="752"/>
      <c r="C24" s="21" t="s">
        <v>192</v>
      </c>
      <c r="D24" s="67"/>
      <c r="E24" s="107"/>
      <c r="F24" s="752"/>
      <c r="G24" s="751"/>
      <c r="H24" s="2">
        <f t="shared" si="1"/>
        <v>0</v>
      </c>
    </row>
    <row r="25" spans="1:15" ht="13.5">
      <c r="A25" s="741"/>
      <c r="B25" s="752"/>
      <c r="C25" s="21" t="s">
        <v>193</v>
      </c>
      <c r="D25" s="67"/>
      <c r="E25" s="107"/>
      <c r="F25" s="752"/>
      <c r="G25" s="751"/>
      <c r="H25" s="2">
        <f t="shared" si="1"/>
        <v>0</v>
      </c>
    </row>
    <row r="26" spans="1:15" ht="13.5">
      <c r="A26" s="741"/>
      <c r="B26" s="752"/>
      <c r="C26" s="21" t="s">
        <v>194</v>
      </c>
      <c r="D26" s="67"/>
      <c r="E26" s="107"/>
      <c r="F26" s="752"/>
      <c r="G26" s="751"/>
      <c r="H26" s="2">
        <f t="shared" si="1"/>
        <v>0</v>
      </c>
    </row>
    <row r="27" spans="1:15" ht="13.5">
      <c r="A27" s="741"/>
      <c r="B27" s="752"/>
      <c r="C27" s="21" t="s">
        <v>790</v>
      </c>
      <c r="D27" s="67"/>
      <c r="E27" s="275"/>
      <c r="F27" s="752"/>
      <c r="G27" s="751"/>
      <c r="H27" s="2"/>
    </row>
    <row r="28" spans="1:15" ht="13.5">
      <c r="A28" s="741"/>
      <c r="B28" s="752"/>
      <c r="C28" s="13" t="s">
        <v>254</v>
      </c>
      <c r="D28" s="147"/>
      <c r="E28" s="107"/>
      <c r="F28" s="752"/>
      <c r="G28" s="751"/>
      <c r="H28" s="2">
        <f t="shared" si="1"/>
        <v>0</v>
      </c>
    </row>
    <row r="29" spans="1:15" ht="13.5">
      <c r="A29" s="741"/>
      <c r="B29" s="752"/>
      <c r="C29" s="13" t="s">
        <v>235</v>
      </c>
      <c r="D29" s="147"/>
      <c r="E29" s="107"/>
      <c r="F29" s="752"/>
      <c r="G29" s="751"/>
      <c r="H29" s="2">
        <f t="shared" si="1"/>
        <v>0</v>
      </c>
    </row>
    <row r="30" spans="1:15" ht="27" customHeight="1">
      <c r="A30" s="262"/>
      <c r="B30" s="22"/>
      <c r="C30" s="22"/>
      <c r="D30" s="127">
        <f>SUM(D4:D29)</f>
        <v>9</v>
      </c>
      <c r="E30" s="127">
        <f>SUM(E4:E29)</f>
        <v>0</v>
      </c>
      <c r="F30" s="86"/>
      <c r="G30" s="22"/>
      <c r="H30" s="15"/>
    </row>
    <row r="31" spans="1:15" ht="27" customHeight="1">
      <c r="A31" s="262"/>
      <c r="B31" s="22"/>
      <c r="C31" s="22"/>
      <c r="D31" s="127"/>
      <c r="E31" s="127"/>
      <c r="F31" s="86"/>
      <c r="G31" s="22"/>
      <c r="H31" s="15"/>
    </row>
    <row r="32" spans="1:15" ht="13.5">
      <c r="A32" s="741" t="s">
        <v>819</v>
      </c>
      <c r="B32" s="746" t="s">
        <v>195</v>
      </c>
      <c r="C32" s="29" t="s">
        <v>172</v>
      </c>
      <c r="D32" s="24">
        <v>1</v>
      </c>
      <c r="E32" s="108"/>
      <c r="F32" s="743">
        <f>SUM(D32:D40)</f>
        <v>2</v>
      </c>
      <c r="G32" s="744">
        <f>SUM(F32:F43)</f>
        <v>2</v>
      </c>
      <c r="H32" s="15"/>
    </row>
    <row r="33" spans="1:8" ht="13.5">
      <c r="A33" s="741"/>
      <c r="B33" s="746"/>
      <c r="C33" s="29" t="s">
        <v>271</v>
      </c>
      <c r="D33" s="517"/>
      <c r="E33" s="517"/>
      <c r="F33" s="743"/>
      <c r="G33" s="744"/>
      <c r="H33" s="15"/>
    </row>
    <row r="34" spans="1:8" ht="13.5">
      <c r="A34" s="741"/>
      <c r="B34" s="746"/>
      <c r="C34" s="30" t="s">
        <v>209</v>
      </c>
      <c r="D34" s="24"/>
      <c r="E34" s="108"/>
      <c r="F34" s="743"/>
      <c r="G34" s="744"/>
      <c r="H34" s="15"/>
    </row>
    <row r="35" spans="1:8" ht="13.5">
      <c r="A35" s="741"/>
      <c r="B35" s="746"/>
      <c r="C35" s="30" t="s">
        <v>166</v>
      </c>
      <c r="D35" s="24"/>
      <c r="E35" s="108"/>
      <c r="F35" s="743"/>
      <c r="G35" s="744"/>
      <c r="H35" s="15"/>
    </row>
    <row r="36" spans="1:8" ht="13.5">
      <c r="A36" s="741"/>
      <c r="B36" s="746"/>
      <c r="C36" s="30" t="s">
        <v>208</v>
      </c>
      <c r="D36" s="24">
        <v>1</v>
      </c>
      <c r="E36" s="108"/>
      <c r="F36" s="743"/>
      <c r="G36" s="744"/>
      <c r="H36" s="15"/>
    </row>
    <row r="37" spans="1:8" ht="13.5">
      <c r="A37" s="741"/>
      <c r="B37" s="746"/>
      <c r="C37" s="25" t="s">
        <v>206</v>
      </c>
      <c r="D37" s="24"/>
      <c r="E37" s="108"/>
      <c r="F37" s="743"/>
      <c r="G37" s="744"/>
      <c r="H37" s="15"/>
    </row>
    <row r="38" spans="1:8" ht="13.5">
      <c r="A38" s="741"/>
      <c r="B38" s="746"/>
      <c r="C38" s="25" t="s">
        <v>1155</v>
      </c>
      <c r="D38" s="719"/>
      <c r="E38" s="719"/>
      <c r="F38" s="743"/>
      <c r="G38" s="744"/>
      <c r="H38" s="15"/>
    </row>
    <row r="39" spans="1:8" ht="13.5">
      <c r="A39" s="741"/>
      <c r="B39" s="746"/>
      <c r="C39" s="25" t="s">
        <v>1015</v>
      </c>
      <c r="D39" s="24"/>
      <c r="E39" s="108"/>
      <c r="F39" s="743"/>
      <c r="G39" s="744"/>
      <c r="H39" s="15"/>
    </row>
    <row r="40" spans="1:8" ht="13.5">
      <c r="A40" s="741"/>
      <c r="B40" s="746"/>
      <c r="C40" s="25" t="s">
        <v>1016</v>
      </c>
      <c r="D40" s="123"/>
      <c r="E40" s="123"/>
      <c r="F40" s="743"/>
      <c r="G40" s="744"/>
      <c r="H40" s="15"/>
    </row>
    <row r="41" spans="1:8" ht="13.5">
      <c r="A41" s="741"/>
      <c r="B41" s="747" t="s">
        <v>196</v>
      </c>
      <c r="C41" s="26" t="s">
        <v>207</v>
      </c>
      <c r="D41" s="27"/>
      <c r="E41" s="109"/>
      <c r="F41" s="742">
        <f>SUM(D41:D44)</f>
        <v>0</v>
      </c>
      <c r="G41" s="744"/>
      <c r="H41" s="15"/>
    </row>
    <row r="42" spans="1:8" ht="13.5">
      <c r="A42" s="741"/>
      <c r="B42" s="747"/>
      <c r="C42" s="28" t="s">
        <v>1094</v>
      </c>
      <c r="D42" s="27"/>
      <c r="E42" s="109"/>
      <c r="F42" s="742"/>
      <c r="G42" s="744"/>
      <c r="H42" s="15"/>
    </row>
    <row r="43" spans="1:8" ht="13.5">
      <c r="A43" s="741"/>
      <c r="B43" s="17"/>
      <c r="C43" s="28" t="s">
        <v>227</v>
      </c>
      <c r="D43" s="16"/>
      <c r="E43" s="16"/>
      <c r="F43" s="742"/>
      <c r="G43" s="744"/>
      <c r="H43" s="15"/>
    </row>
    <row r="44" spans="1:8">
      <c r="A44" s="262"/>
      <c r="B44" s="22"/>
      <c r="C44" s="22"/>
      <c r="D44" s="23"/>
      <c r="E44" s="23"/>
      <c r="F44" s="22"/>
      <c r="G44" s="22"/>
      <c r="H44" s="15"/>
    </row>
    <row r="45" spans="1:8">
      <c r="A45" s="749" t="s">
        <v>141</v>
      </c>
      <c r="B45" s="745" t="s">
        <v>195</v>
      </c>
      <c r="C45" s="87" t="s">
        <v>210</v>
      </c>
      <c r="D45" s="88"/>
      <c r="E45" s="110"/>
      <c r="F45" s="90"/>
      <c r="G45" s="744">
        <f>SUM(D45:D46)</f>
        <v>0</v>
      </c>
      <c r="H45" s="15"/>
    </row>
    <row r="46" spans="1:8">
      <c r="A46" s="749"/>
      <c r="B46" s="745"/>
      <c r="C46" s="87" t="s">
        <v>211</v>
      </c>
      <c r="D46" s="88"/>
      <c r="E46" s="110"/>
      <c r="F46" s="90"/>
      <c r="G46" s="744"/>
      <c r="H46" s="15"/>
    </row>
    <row r="47" spans="1:8">
      <c r="A47" s="262"/>
      <c r="B47" s="22"/>
      <c r="C47" s="22"/>
      <c r="D47" s="23"/>
      <c r="E47" s="23"/>
      <c r="F47" s="22"/>
      <c r="G47" s="22"/>
      <c r="H47" s="15"/>
    </row>
    <row r="48" spans="1:8" ht="13.5" customHeight="1">
      <c r="A48" s="749" t="s">
        <v>97</v>
      </c>
      <c r="B48" s="745" t="s">
        <v>195</v>
      </c>
      <c r="C48" s="91" t="s">
        <v>813</v>
      </c>
      <c r="D48" s="92"/>
      <c r="E48" s="110"/>
      <c r="F48" s="93"/>
      <c r="G48" s="744">
        <f>SUM(D48:D57)</f>
        <v>0</v>
      </c>
      <c r="H48" s="15"/>
    </row>
    <row r="49" spans="1:8" ht="13.5" customHeight="1">
      <c r="A49" s="749"/>
      <c r="B49" s="745"/>
      <c r="C49" s="91" t="s">
        <v>197</v>
      </c>
      <c r="D49" s="92"/>
      <c r="E49" s="110"/>
      <c r="F49" s="93"/>
      <c r="G49" s="744"/>
      <c r="H49" s="15"/>
    </row>
    <row r="50" spans="1:8" ht="13.5" customHeight="1">
      <c r="A50" s="749"/>
      <c r="B50" s="745"/>
      <c r="C50" s="91" t="s">
        <v>198</v>
      </c>
      <c r="D50" s="92"/>
      <c r="E50" s="110"/>
      <c r="F50" s="93"/>
      <c r="G50" s="744"/>
      <c r="H50" s="15"/>
    </row>
    <row r="51" spans="1:8" ht="13.5" customHeight="1">
      <c r="A51" s="749"/>
      <c r="B51" s="745"/>
      <c r="C51" s="91" t="s">
        <v>812</v>
      </c>
      <c r="D51" s="92"/>
      <c r="E51" s="110"/>
      <c r="F51" s="93"/>
      <c r="G51" s="744"/>
      <c r="H51" s="15"/>
    </row>
    <row r="52" spans="1:8" ht="13.5" customHeight="1">
      <c r="A52" s="749"/>
      <c r="B52" s="745"/>
      <c r="C52" s="91" t="s">
        <v>809</v>
      </c>
      <c r="D52" s="92"/>
      <c r="E52" s="110"/>
      <c r="F52" s="93"/>
      <c r="G52" s="744"/>
      <c r="H52" s="15"/>
    </row>
    <row r="53" spans="1:8" ht="13.5" customHeight="1">
      <c r="A53" s="749"/>
      <c r="B53" s="745"/>
      <c r="C53" s="91" t="s">
        <v>808</v>
      </c>
      <c r="D53" s="92"/>
      <c r="E53" s="110"/>
      <c r="F53" s="93"/>
      <c r="G53" s="744"/>
      <c r="H53" s="15"/>
    </row>
    <row r="54" spans="1:8" ht="13.5" customHeight="1">
      <c r="A54" s="749"/>
      <c r="B54" s="745"/>
      <c r="C54" s="91" t="s">
        <v>199</v>
      </c>
      <c r="D54" s="92"/>
      <c r="E54" s="110"/>
      <c r="F54" s="93"/>
      <c r="G54" s="744"/>
      <c r="H54" s="15"/>
    </row>
    <row r="55" spans="1:8" ht="13.5" customHeight="1">
      <c r="A55" s="749"/>
      <c r="B55" s="745"/>
      <c r="C55" s="91" t="s">
        <v>200</v>
      </c>
      <c r="D55" s="92"/>
      <c r="E55" s="110"/>
      <c r="F55" s="93"/>
      <c r="G55" s="744"/>
      <c r="H55" s="15"/>
    </row>
    <row r="56" spans="1:8" ht="13.5" customHeight="1">
      <c r="A56" s="749"/>
      <c r="B56" s="745"/>
      <c r="C56" s="91" t="s">
        <v>201</v>
      </c>
      <c r="D56" s="92"/>
      <c r="E56" s="110"/>
      <c r="F56" s="93"/>
      <c r="G56" s="744"/>
      <c r="H56" s="15"/>
    </row>
    <row r="57" spans="1:8" ht="13.5" customHeight="1">
      <c r="A57" s="366"/>
      <c r="B57" s="367"/>
      <c r="C57" s="91" t="s">
        <v>814</v>
      </c>
      <c r="D57" s="92"/>
      <c r="E57" s="110"/>
      <c r="F57" s="93"/>
      <c r="G57" s="744"/>
      <c r="H57" s="15"/>
    </row>
    <row r="58" spans="1:8">
      <c r="A58" s="263"/>
      <c r="B58" s="12"/>
      <c r="C58" s="4"/>
      <c r="D58" s="15"/>
      <c r="E58" s="2"/>
      <c r="F58" s="2"/>
      <c r="G58" s="15"/>
      <c r="H58" s="15"/>
    </row>
    <row r="59" spans="1:8" ht="13.5">
      <c r="A59" s="749" t="s">
        <v>140</v>
      </c>
      <c r="B59" s="745" t="s">
        <v>195</v>
      </c>
      <c r="C59" s="91" t="s">
        <v>203</v>
      </c>
      <c r="D59" s="92"/>
      <c r="E59" s="110"/>
      <c r="F59" s="89"/>
      <c r="G59" s="744">
        <f>SUM(D59:D63)</f>
        <v>0</v>
      </c>
    </row>
    <row r="60" spans="1:8" ht="13.5">
      <c r="A60" s="749"/>
      <c r="B60" s="745"/>
      <c r="C60" s="91" t="s">
        <v>204</v>
      </c>
      <c r="D60" s="92"/>
      <c r="E60" s="110"/>
      <c r="F60" s="89"/>
      <c r="G60" s="744"/>
    </row>
    <row r="61" spans="1:8" ht="13.5">
      <c r="A61" s="749"/>
      <c r="B61" s="745"/>
      <c r="C61" s="91" t="s">
        <v>882</v>
      </c>
      <c r="D61" s="92"/>
      <c r="E61" s="110"/>
      <c r="F61" s="89"/>
      <c r="G61" s="744"/>
    </row>
    <row r="62" spans="1:8" ht="13.5">
      <c r="A62" s="749"/>
      <c r="B62" s="745"/>
      <c r="C62" s="91" t="s">
        <v>205</v>
      </c>
      <c r="D62" s="92"/>
      <c r="E62" s="110"/>
      <c r="F62" s="89"/>
      <c r="G62" s="744"/>
    </row>
    <row r="63" spans="1:8" ht="13.5">
      <c r="A63" s="749"/>
      <c r="B63" s="745"/>
      <c r="C63" s="91" t="s">
        <v>806</v>
      </c>
      <c r="D63" s="92"/>
      <c r="E63" s="110"/>
      <c r="F63" s="89"/>
      <c r="G63" s="744"/>
    </row>
    <row r="66" spans="1:6" s="461" customFormat="1">
      <c r="A66" s="467"/>
      <c r="E66" s="468"/>
    </row>
    <row r="67" spans="1:6" s="461" customFormat="1">
      <c r="A67" s="467"/>
      <c r="E67" s="468"/>
      <c r="F67" s="469"/>
    </row>
    <row r="68" spans="1:6" s="461" customFormat="1">
      <c r="A68" s="467"/>
      <c r="E68" s="468"/>
      <c r="F68" s="469"/>
    </row>
    <row r="69" spans="1:6" s="461" customFormat="1">
      <c r="A69" s="467"/>
      <c r="E69" s="468"/>
    </row>
    <row r="70" spans="1:6" s="461" customFormat="1">
      <c r="A70" s="467"/>
      <c r="E70" s="468"/>
    </row>
    <row r="71" spans="1:6" s="461" customFormat="1">
      <c r="A71" s="467"/>
      <c r="E71" s="468"/>
    </row>
    <row r="72" spans="1:6" s="461" customFormat="1">
      <c r="A72" s="467"/>
      <c r="E72" s="468"/>
    </row>
    <row r="73" spans="1:6" s="461" customFormat="1">
      <c r="A73" s="467"/>
      <c r="C73" s="506"/>
      <c r="E73" s="468"/>
    </row>
    <row r="74" spans="1:6" s="461" customFormat="1">
      <c r="A74" s="467"/>
      <c r="E74" s="468"/>
    </row>
    <row r="75" spans="1:6" s="461" customFormat="1">
      <c r="A75" s="467"/>
      <c r="E75" s="468"/>
    </row>
    <row r="76" spans="1:6" s="461" customFormat="1">
      <c r="A76" s="467"/>
      <c r="E76" s="468"/>
    </row>
    <row r="77" spans="1:6" s="461" customFormat="1">
      <c r="A77" s="467"/>
      <c r="E77" s="468"/>
    </row>
    <row r="78" spans="1:6" s="461" customFormat="1">
      <c r="A78" s="467"/>
      <c r="E78" s="468"/>
    </row>
    <row r="79" spans="1:6" s="461" customFormat="1">
      <c r="A79" s="467"/>
      <c r="E79" s="468"/>
    </row>
    <row r="80" spans="1:6" s="461" customFormat="1">
      <c r="A80" s="467"/>
      <c r="E80" s="468"/>
    </row>
    <row r="81" spans="1:5" s="461" customFormat="1">
      <c r="A81" s="467"/>
      <c r="E81" s="468"/>
    </row>
    <row r="82" spans="1:5" s="461" customFormat="1">
      <c r="A82" s="467"/>
      <c r="E82" s="468"/>
    </row>
    <row r="83" spans="1:5" s="461" customFormat="1">
      <c r="A83" s="467"/>
      <c r="E83" s="468"/>
    </row>
    <row r="84" spans="1:5" s="461" customFormat="1">
      <c r="A84" s="467"/>
      <c r="E84" s="468"/>
    </row>
    <row r="85" spans="1:5" s="461" customFormat="1">
      <c r="A85" s="467"/>
      <c r="E85" s="468"/>
    </row>
    <row r="86" spans="1:5" s="461" customFormat="1">
      <c r="A86" s="467"/>
      <c r="E86" s="468"/>
    </row>
    <row r="87" spans="1:5" s="461" customFormat="1">
      <c r="A87" s="467"/>
      <c r="E87" s="468"/>
    </row>
    <row r="88" spans="1:5" s="461" customFormat="1">
      <c r="A88" s="467"/>
      <c r="E88" s="468"/>
    </row>
    <row r="89" spans="1:5" s="461" customFormat="1">
      <c r="A89" s="467"/>
      <c r="E89" s="468"/>
    </row>
    <row r="90" spans="1:5" s="461" customFormat="1">
      <c r="A90" s="467"/>
      <c r="E90" s="468"/>
    </row>
    <row r="91" spans="1:5" s="461" customFormat="1">
      <c r="A91" s="467"/>
      <c r="E91" s="468"/>
    </row>
    <row r="92" spans="1:5" s="461" customFormat="1">
      <c r="A92" s="467"/>
      <c r="E92" s="468"/>
    </row>
    <row r="93" spans="1:5" s="461" customFormat="1">
      <c r="A93" s="467"/>
      <c r="E93" s="468"/>
    </row>
    <row r="94" spans="1:5" s="461" customFormat="1">
      <c r="A94" s="467"/>
      <c r="E94" s="468"/>
    </row>
    <row r="95" spans="1:5" s="461" customFormat="1">
      <c r="A95" s="467"/>
      <c r="E95" s="468"/>
    </row>
    <row r="96" spans="1:5" s="461" customFormat="1">
      <c r="A96" s="467"/>
      <c r="E96" s="468"/>
    </row>
    <row r="97" spans="1:5" s="461" customFormat="1">
      <c r="A97" s="467"/>
      <c r="E97" s="468"/>
    </row>
    <row r="98" spans="1:5" s="461" customFormat="1">
      <c r="A98" s="467"/>
      <c r="E98" s="468"/>
    </row>
    <row r="99" spans="1:5" s="461" customFormat="1">
      <c r="A99" s="467"/>
      <c r="E99" s="468"/>
    </row>
    <row r="100" spans="1:5" s="461" customFormat="1">
      <c r="A100" s="467"/>
      <c r="E100" s="468"/>
    </row>
    <row r="101" spans="1:5" s="461" customFormat="1">
      <c r="A101" s="467"/>
      <c r="E101" s="468"/>
    </row>
    <row r="102" spans="1:5" s="461" customFormat="1">
      <c r="A102" s="467"/>
      <c r="E102" s="468"/>
    </row>
    <row r="103" spans="1:5" s="461" customFormat="1">
      <c r="A103" s="467"/>
      <c r="E103" s="468"/>
    </row>
    <row r="104" spans="1:5" s="461" customFormat="1">
      <c r="A104" s="467"/>
      <c r="E104" s="468"/>
    </row>
    <row r="105" spans="1:5" s="461" customFormat="1">
      <c r="A105" s="467"/>
      <c r="E105" s="468"/>
    </row>
    <row r="106" spans="1:5" s="461" customFormat="1">
      <c r="A106" s="467"/>
      <c r="E106" s="468"/>
    </row>
    <row r="107" spans="1:5" s="461" customFormat="1">
      <c r="A107" s="467"/>
      <c r="E107" s="468"/>
    </row>
    <row r="108" spans="1:5" s="461" customFormat="1">
      <c r="A108" s="467"/>
      <c r="E108" s="468"/>
    </row>
    <row r="109" spans="1:5" s="461" customFormat="1">
      <c r="A109" s="467"/>
      <c r="E109" s="468"/>
    </row>
    <row r="110" spans="1:5" s="461" customFormat="1">
      <c r="A110" s="467"/>
      <c r="E110" s="468"/>
    </row>
    <row r="111" spans="1:5" s="461" customFormat="1">
      <c r="A111" s="467"/>
      <c r="E111" s="468"/>
    </row>
    <row r="112" spans="1:5" s="461" customFormat="1">
      <c r="A112" s="467"/>
      <c r="E112" s="468"/>
    </row>
    <row r="113" spans="1:5" s="461" customFormat="1">
      <c r="A113" s="467"/>
      <c r="E113" s="468"/>
    </row>
    <row r="114" spans="1:5" s="461" customFormat="1">
      <c r="A114" s="467"/>
      <c r="E114" s="468"/>
    </row>
    <row r="115" spans="1:5" s="461" customFormat="1">
      <c r="A115" s="467"/>
      <c r="E115" s="468"/>
    </row>
    <row r="116" spans="1:5" s="461" customFormat="1">
      <c r="A116" s="467"/>
      <c r="E116" s="468"/>
    </row>
    <row r="117" spans="1:5" s="461" customFormat="1">
      <c r="A117" s="467"/>
      <c r="E117" s="468"/>
    </row>
    <row r="118" spans="1:5" s="461" customFormat="1">
      <c r="A118" s="467"/>
      <c r="E118" s="468"/>
    </row>
    <row r="119" spans="1:5" s="461" customFormat="1">
      <c r="A119" s="467"/>
      <c r="E119" s="468"/>
    </row>
    <row r="120" spans="1:5" s="461" customFormat="1">
      <c r="A120" s="467"/>
      <c r="E120" s="468"/>
    </row>
    <row r="121" spans="1:5" s="461" customFormat="1">
      <c r="A121" s="467"/>
      <c r="E121" s="468"/>
    </row>
    <row r="122" spans="1:5" s="461" customFormat="1">
      <c r="A122" s="467"/>
      <c r="E122" s="468"/>
    </row>
    <row r="123" spans="1:5" s="461" customFormat="1">
      <c r="A123" s="467"/>
      <c r="E123" s="468"/>
    </row>
    <row r="124" spans="1:5" s="461" customFormat="1">
      <c r="A124" s="467"/>
      <c r="E124" s="468"/>
    </row>
    <row r="125" spans="1:5" s="461" customFormat="1">
      <c r="A125" s="467"/>
      <c r="E125" s="468"/>
    </row>
    <row r="126" spans="1:5" s="461" customFormat="1">
      <c r="A126" s="467"/>
      <c r="E126" s="468"/>
    </row>
    <row r="127" spans="1:5" s="461" customFormat="1">
      <c r="A127" s="467"/>
      <c r="E127" s="468"/>
    </row>
    <row r="128" spans="1:5" s="461" customFormat="1">
      <c r="A128" s="467"/>
      <c r="E128" s="468"/>
    </row>
    <row r="129" spans="1:5" s="461" customFormat="1">
      <c r="A129" s="467"/>
      <c r="E129" s="468"/>
    </row>
    <row r="130" spans="1:5" s="461" customFormat="1">
      <c r="A130" s="467"/>
      <c r="E130" s="468"/>
    </row>
    <row r="131" spans="1:5" s="461" customFormat="1">
      <c r="A131" s="467"/>
      <c r="E131" s="468"/>
    </row>
    <row r="132" spans="1:5" s="461" customFormat="1">
      <c r="A132" s="467"/>
      <c r="E132" s="468"/>
    </row>
    <row r="133" spans="1:5" s="461" customFormat="1">
      <c r="A133" s="467"/>
      <c r="E133" s="468"/>
    </row>
    <row r="134" spans="1:5" s="461" customFormat="1">
      <c r="A134" s="467"/>
      <c r="E134" s="468"/>
    </row>
    <row r="135" spans="1:5" s="461" customFormat="1">
      <c r="A135" s="467"/>
      <c r="E135" s="468"/>
    </row>
    <row r="136" spans="1:5" s="461" customFormat="1">
      <c r="A136" s="467"/>
      <c r="E136" s="468"/>
    </row>
    <row r="137" spans="1:5" s="461" customFormat="1">
      <c r="A137" s="467"/>
      <c r="E137" s="468"/>
    </row>
    <row r="138" spans="1:5" s="461" customFormat="1">
      <c r="A138" s="467"/>
      <c r="E138" s="468"/>
    </row>
    <row r="139" spans="1:5" s="461" customFormat="1">
      <c r="A139" s="467"/>
      <c r="E139" s="468"/>
    </row>
    <row r="140" spans="1:5" s="461" customFormat="1">
      <c r="A140" s="467"/>
      <c r="E140" s="468"/>
    </row>
    <row r="141" spans="1:5" s="461" customFormat="1">
      <c r="A141" s="467"/>
      <c r="E141" s="468"/>
    </row>
    <row r="142" spans="1:5" s="461" customFormat="1">
      <c r="A142" s="467"/>
      <c r="E142" s="468"/>
    </row>
    <row r="143" spans="1:5" s="461" customFormat="1">
      <c r="A143" s="467"/>
      <c r="E143" s="468"/>
    </row>
    <row r="144" spans="1:5" s="461" customFormat="1">
      <c r="A144" s="467"/>
      <c r="E144" s="468"/>
    </row>
    <row r="145" spans="1:5" s="461" customFormat="1">
      <c r="A145" s="467"/>
      <c r="E145" s="468"/>
    </row>
    <row r="146" spans="1:5" s="461" customFormat="1">
      <c r="A146" s="467"/>
      <c r="E146" s="468"/>
    </row>
    <row r="147" spans="1:5" s="461" customFormat="1">
      <c r="A147" s="467"/>
      <c r="E147" s="468"/>
    </row>
    <row r="148" spans="1:5" s="461" customFormat="1">
      <c r="A148" s="467"/>
      <c r="E148" s="468"/>
    </row>
    <row r="149" spans="1:5" s="461" customFormat="1">
      <c r="A149" s="467"/>
      <c r="E149" s="468"/>
    </row>
    <row r="150" spans="1:5" s="461" customFormat="1">
      <c r="A150" s="467"/>
      <c r="E150" s="468"/>
    </row>
    <row r="151" spans="1:5" s="461" customFormat="1">
      <c r="A151" s="467"/>
      <c r="E151" s="468"/>
    </row>
    <row r="152" spans="1:5" s="461" customFormat="1">
      <c r="A152" s="467"/>
      <c r="E152" s="468"/>
    </row>
    <row r="153" spans="1:5" s="461" customFormat="1">
      <c r="A153" s="467"/>
      <c r="E153" s="468"/>
    </row>
    <row r="154" spans="1:5" s="461" customFormat="1">
      <c r="A154" s="467"/>
      <c r="E154" s="468"/>
    </row>
    <row r="155" spans="1:5" s="461" customFormat="1">
      <c r="A155" s="467"/>
      <c r="E155" s="468"/>
    </row>
    <row r="156" spans="1:5" s="461" customFormat="1">
      <c r="A156" s="467"/>
      <c r="E156" s="468"/>
    </row>
    <row r="157" spans="1:5" s="461" customFormat="1">
      <c r="A157" s="467"/>
      <c r="E157" s="468"/>
    </row>
    <row r="158" spans="1:5" s="461" customFormat="1">
      <c r="A158" s="467"/>
      <c r="E158" s="468"/>
    </row>
    <row r="159" spans="1:5" s="461" customFormat="1">
      <c r="A159" s="467"/>
      <c r="E159" s="468"/>
    </row>
    <row r="160" spans="1:5" s="461" customFormat="1">
      <c r="A160" s="467"/>
      <c r="E160" s="468"/>
    </row>
    <row r="161" spans="1:5" s="461" customFormat="1">
      <c r="A161" s="467"/>
      <c r="E161" s="468"/>
    </row>
    <row r="162" spans="1:5" s="461" customFormat="1">
      <c r="A162" s="467"/>
      <c r="E162" s="468"/>
    </row>
    <row r="163" spans="1:5" s="461" customFormat="1">
      <c r="A163" s="467"/>
      <c r="E163" s="468"/>
    </row>
    <row r="164" spans="1:5" s="461" customFormat="1">
      <c r="A164" s="467"/>
      <c r="E164" s="468"/>
    </row>
    <row r="165" spans="1:5" s="461" customFormat="1">
      <c r="A165" s="467"/>
      <c r="E165" s="468"/>
    </row>
    <row r="166" spans="1:5" s="461" customFormat="1">
      <c r="A166" s="467"/>
      <c r="E166" s="468"/>
    </row>
    <row r="167" spans="1:5" s="461" customFormat="1">
      <c r="A167" s="467"/>
      <c r="E167" s="468"/>
    </row>
    <row r="168" spans="1:5" s="461" customFormat="1">
      <c r="A168" s="467"/>
      <c r="E168" s="468"/>
    </row>
    <row r="169" spans="1:5" s="461" customFormat="1">
      <c r="A169" s="467"/>
      <c r="E169" s="468"/>
    </row>
    <row r="170" spans="1:5" s="461" customFormat="1">
      <c r="A170" s="467"/>
      <c r="E170" s="468"/>
    </row>
    <row r="171" spans="1:5" s="461" customFormat="1">
      <c r="A171" s="467"/>
      <c r="E171" s="468"/>
    </row>
    <row r="172" spans="1:5" s="461" customFormat="1">
      <c r="A172" s="467"/>
      <c r="E172" s="468"/>
    </row>
    <row r="173" spans="1:5" s="461" customFormat="1">
      <c r="A173" s="467"/>
      <c r="E173" s="468"/>
    </row>
    <row r="174" spans="1:5" s="461" customFormat="1">
      <c r="A174" s="467"/>
      <c r="E174" s="468"/>
    </row>
    <row r="175" spans="1:5" s="461" customFormat="1">
      <c r="A175" s="467"/>
      <c r="E175" s="468"/>
    </row>
    <row r="176" spans="1:5" s="461" customFormat="1">
      <c r="A176" s="467"/>
      <c r="E176" s="468"/>
    </row>
    <row r="177" spans="1:5" s="461" customFormat="1">
      <c r="A177" s="467"/>
      <c r="E177" s="468"/>
    </row>
    <row r="178" spans="1:5" s="461" customFormat="1">
      <c r="A178" s="467"/>
      <c r="E178" s="468"/>
    </row>
    <row r="179" spans="1:5" s="461" customFormat="1">
      <c r="A179" s="467"/>
      <c r="E179" s="468"/>
    </row>
    <row r="180" spans="1:5" s="461" customFormat="1">
      <c r="A180" s="467"/>
      <c r="E180" s="468"/>
    </row>
    <row r="181" spans="1:5" s="461" customFormat="1">
      <c r="A181" s="467"/>
      <c r="E181" s="468"/>
    </row>
    <row r="182" spans="1:5" s="461" customFormat="1">
      <c r="A182" s="467"/>
      <c r="E182" s="468"/>
    </row>
    <row r="183" spans="1:5" s="461" customFormat="1">
      <c r="A183" s="467"/>
      <c r="E183" s="468"/>
    </row>
    <row r="184" spans="1:5" s="461" customFormat="1">
      <c r="A184" s="467"/>
      <c r="E184" s="468"/>
    </row>
    <row r="185" spans="1:5" s="461" customFormat="1">
      <c r="A185" s="467"/>
      <c r="E185" s="468"/>
    </row>
    <row r="186" spans="1:5" s="461" customFormat="1">
      <c r="A186" s="467"/>
      <c r="E186" s="468"/>
    </row>
    <row r="187" spans="1:5" s="461" customFormat="1">
      <c r="A187" s="467"/>
      <c r="E187" s="468"/>
    </row>
    <row r="188" spans="1:5" s="461" customFormat="1">
      <c r="A188" s="467"/>
      <c r="E188" s="468"/>
    </row>
    <row r="189" spans="1:5" s="461" customFormat="1">
      <c r="A189" s="467"/>
      <c r="E189" s="468"/>
    </row>
    <row r="190" spans="1:5" s="461" customFormat="1">
      <c r="A190" s="467"/>
      <c r="E190" s="468"/>
    </row>
    <row r="191" spans="1:5" s="461" customFormat="1">
      <c r="A191" s="467"/>
      <c r="E191" s="468"/>
    </row>
    <row r="192" spans="1:5" s="461" customFormat="1">
      <c r="A192" s="467"/>
      <c r="E192" s="468"/>
    </row>
    <row r="193" spans="1:5" s="461" customFormat="1">
      <c r="A193" s="467"/>
      <c r="E193" s="468"/>
    </row>
    <row r="194" spans="1:5" s="461" customFormat="1">
      <c r="A194" s="467"/>
      <c r="E194" s="468"/>
    </row>
    <row r="195" spans="1:5" s="461" customFormat="1">
      <c r="A195" s="467"/>
      <c r="E195" s="468"/>
    </row>
    <row r="196" spans="1:5" s="461" customFormat="1">
      <c r="A196" s="467"/>
      <c r="E196" s="468"/>
    </row>
    <row r="197" spans="1:5" s="461" customFormat="1">
      <c r="A197" s="467"/>
      <c r="E197" s="468"/>
    </row>
    <row r="198" spans="1:5" s="461" customFormat="1">
      <c r="A198" s="467"/>
      <c r="E198" s="468"/>
    </row>
    <row r="199" spans="1:5" s="461" customFormat="1">
      <c r="A199" s="467"/>
      <c r="E199" s="468"/>
    </row>
    <row r="200" spans="1:5" s="461" customFormat="1">
      <c r="A200" s="467"/>
      <c r="E200" s="468"/>
    </row>
    <row r="201" spans="1:5" s="461" customFormat="1">
      <c r="A201" s="467"/>
      <c r="E201" s="468"/>
    </row>
    <row r="202" spans="1:5" s="461" customFormat="1">
      <c r="A202" s="467"/>
      <c r="E202" s="468"/>
    </row>
    <row r="203" spans="1:5" s="461" customFormat="1">
      <c r="A203" s="467"/>
      <c r="E203" s="468"/>
    </row>
    <row r="204" spans="1:5" s="461" customFormat="1">
      <c r="A204" s="467"/>
      <c r="E204" s="468"/>
    </row>
    <row r="205" spans="1:5" s="461" customFormat="1">
      <c r="A205" s="467"/>
      <c r="E205" s="468"/>
    </row>
    <row r="206" spans="1:5" s="461" customFormat="1">
      <c r="A206" s="467"/>
      <c r="E206" s="468"/>
    </row>
    <row r="207" spans="1:5" s="461" customFormat="1">
      <c r="A207" s="467"/>
      <c r="E207" s="468"/>
    </row>
    <row r="208" spans="1:5" s="461" customFormat="1">
      <c r="A208" s="467"/>
      <c r="E208" s="468"/>
    </row>
    <row r="209" spans="1:5" s="461" customFormat="1">
      <c r="A209" s="467"/>
      <c r="E209" s="468"/>
    </row>
    <row r="210" spans="1:5" s="461" customFormat="1">
      <c r="A210" s="467"/>
      <c r="E210" s="468"/>
    </row>
    <row r="211" spans="1:5" s="461" customFormat="1">
      <c r="A211" s="467"/>
      <c r="E211" s="468"/>
    </row>
    <row r="212" spans="1:5" s="461" customFormat="1">
      <c r="A212" s="467"/>
      <c r="E212" s="468"/>
    </row>
    <row r="213" spans="1:5" s="461" customFormat="1">
      <c r="A213" s="467"/>
      <c r="E213" s="468"/>
    </row>
    <row r="214" spans="1:5" s="461" customFormat="1">
      <c r="A214" s="467"/>
      <c r="E214" s="468"/>
    </row>
    <row r="215" spans="1:5" s="461" customFormat="1">
      <c r="A215" s="467"/>
      <c r="E215" s="468"/>
    </row>
    <row r="216" spans="1:5" s="461" customFormat="1">
      <c r="A216" s="467"/>
      <c r="E216" s="468"/>
    </row>
    <row r="217" spans="1:5" s="461" customFormat="1">
      <c r="A217" s="467"/>
      <c r="E217" s="468"/>
    </row>
    <row r="218" spans="1:5" s="461" customFormat="1">
      <c r="A218" s="467"/>
      <c r="E218" s="468"/>
    </row>
    <row r="219" spans="1:5" s="461" customFormat="1">
      <c r="A219" s="467"/>
      <c r="E219" s="468"/>
    </row>
    <row r="220" spans="1:5" s="461" customFormat="1">
      <c r="A220" s="467"/>
      <c r="E220" s="468"/>
    </row>
    <row r="221" spans="1:5" s="461" customFormat="1">
      <c r="A221" s="467"/>
      <c r="E221" s="468"/>
    </row>
    <row r="222" spans="1:5" s="461" customFormat="1">
      <c r="A222" s="467"/>
      <c r="E222" s="468"/>
    </row>
    <row r="223" spans="1:5" s="461" customFormat="1">
      <c r="A223" s="467"/>
      <c r="E223" s="468"/>
    </row>
    <row r="224" spans="1:5" s="461" customFormat="1">
      <c r="A224" s="467"/>
      <c r="E224" s="468"/>
    </row>
    <row r="225" spans="1:5" s="461" customFormat="1">
      <c r="A225" s="467"/>
      <c r="E225" s="468"/>
    </row>
    <row r="226" spans="1:5" s="461" customFormat="1">
      <c r="A226" s="467"/>
      <c r="E226" s="468"/>
    </row>
    <row r="227" spans="1:5" s="461" customFormat="1">
      <c r="A227" s="467"/>
      <c r="E227" s="468"/>
    </row>
    <row r="228" spans="1:5" s="461" customFormat="1">
      <c r="A228" s="467"/>
      <c r="E228" s="468"/>
    </row>
    <row r="229" spans="1:5" s="461" customFormat="1">
      <c r="A229" s="467"/>
      <c r="E229" s="468"/>
    </row>
    <row r="230" spans="1:5" s="461" customFormat="1">
      <c r="A230" s="467"/>
      <c r="E230" s="468"/>
    </row>
    <row r="231" spans="1:5" s="461" customFormat="1">
      <c r="A231" s="467"/>
      <c r="E231" s="468"/>
    </row>
    <row r="232" spans="1:5" s="461" customFormat="1">
      <c r="A232" s="467"/>
      <c r="E232" s="468"/>
    </row>
    <row r="233" spans="1:5" s="461" customFormat="1">
      <c r="A233" s="467"/>
      <c r="E233" s="468"/>
    </row>
    <row r="234" spans="1:5" s="461" customFormat="1">
      <c r="A234" s="467"/>
      <c r="E234" s="468"/>
    </row>
    <row r="235" spans="1:5" s="461" customFormat="1">
      <c r="A235" s="467"/>
      <c r="E235" s="468"/>
    </row>
    <row r="236" spans="1:5" s="461" customFormat="1">
      <c r="A236" s="467"/>
      <c r="E236" s="468"/>
    </row>
    <row r="237" spans="1:5" s="461" customFormat="1">
      <c r="A237" s="467"/>
      <c r="E237" s="468"/>
    </row>
    <row r="238" spans="1:5" s="461" customFormat="1">
      <c r="A238" s="467"/>
      <c r="E238" s="468"/>
    </row>
    <row r="239" spans="1:5" s="461" customFormat="1">
      <c r="A239" s="467"/>
      <c r="E239" s="468"/>
    </row>
    <row r="240" spans="1:5" s="461" customFormat="1">
      <c r="A240" s="467"/>
      <c r="E240" s="468"/>
    </row>
    <row r="241" spans="1:5" s="461" customFormat="1">
      <c r="A241" s="467"/>
      <c r="E241" s="468"/>
    </row>
    <row r="242" spans="1:5" s="461" customFormat="1">
      <c r="A242" s="467"/>
      <c r="E242" s="468"/>
    </row>
    <row r="243" spans="1:5" s="461" customFormat="1">
      <c r="A243" s="467"/>
      <c r="E243" s="468"/>
    </row>
    <row r="244" spans="1:5" s="461" customFormat="1">
      <c r="A244" s="467"/>
      <c r="E244" s="468"/>
    </row>
    <row r="245" spans="1:5" s="461" customFormat="1">
      <c r="A245" s="467"/>
      <c r="E245" s="468"/>
    </row>
    <row r="246" spans="1:5" s="461" customFormat="1">
      <c r="A246" s="467"/>
      <c r="E246" s="468"/>
    </row>
    <row r="247" spans="1:5" s="461" customFormat="1">
      <c r="A247" s="467"/>
      <c r="E247" s="468"/>
    </row>
    <row r="248" spans="1:5" s="461" customFormat="1">
      <c r="A248" s="467"/>
      <c r="E248" s="468"/>
    </row>
    <row r="249" spans="1:5" s="461" customFormat="1">
      <c r="A249" s="467"/>
      <c r="E249" s="468"/>
    </row>
    <row r="250" spans="1:5" s="461" customFormat="1">
      <c r="A250" s="467"/>
      <c r="E250" s="468"/>
    </row>
    <row r="251" spans="1:5" s="461" customFormat="1">
      <c r="A251" s="467"/>
      <c r="E251" s="468"/>
    </row>
    <row r="252" spans="1:5" s="461" customFormat="1">
      <c r="A252" s="467"/>
      <c r="E252" s="468"/>
    </row>
    <row r="253" spans="1:5" s="461" customFormat="1">
      <c r="A253" s="467"/>
      <c r="E253" s="468"/>
    </row>
    <row r="254" spans="1:5" s="461" customFormat="1">
      <c r="A254" s="467"/>
      <c r="E254" s="468"/>
    </row>
    <row r="255" spans="1:5" s="461" customFormat="1">
      <c r="A255" s="467"/>
      <c r="E255" s="468"/>
    </row>
    <row r="256" spans="1:5" s="461" customFormat="1">
      <c r="A256" s="467"/>
      <c r="E256" s="468"/>
    </row>
    <row r="257" spans="1:5" s="461" customFormat="1">
      <c r="A257" s="467"/>
      <c r="E257" s="468"/>
    </row>
    <row r="258" spans="1:5" s="461" customFormat="1">
      <c r="A258" s="467"/>
      <c r="E258" s="468"/>
    </row>
    <row r="259" spans="1:5" s="461" customFormat="1">
      <c r="A259" s="467"/>
      <c r="E259" s="468"/>
    </row>
    <row r="260" spans="1:5" s="461" customFormat="1">
      <c r="A260" s="467"/>
      <c r="E260" s="468"/>
    </row>
    <row r="261" spans="1:5" s="461" customFormat="1">
      <c r="A261" s="467"/>
      <c r="E261" s="468"/>
    </row>
    <row r="262" spans="1:5" s="461" customFormat="1">
      <c r="A262" s="467"/>
      <c r="E262" s="468"/>
    </row>
    <row r="263" spans="1:5" s="461" customFormat="1">
      <c r="A263" s="467"/>
      <c r="E263" s="468"/>
    </row>
    <row r="264" spans="1:5" s="461" customFormat="1">
      <c r="A264" s="467"/>
      <c r="E264" s="468"/>
    </row>
    <row r="265" spans="1:5" s="461" customFormat="1">
      <c r="A265" s="467"/>
      <c r="E265" s="468"/>
    </row>
    <row r="266" spans="1:5" s="461" customFormat="1">
      <c r="A266" s="467"/>
      <c r="E266" s="468"/>
    </row>
    <row r="267" spans="1:5" s="461" customFormat="1">
      <c r="A267" s="467"/>
      <c r="E267" s="468"/>
    </row>
    <row r="268" spans="1:5" s="461" customFormat="1">
      <c r="A268" s="467"/>
      <c r="E268" s="468"/>
    </row>
    <row r="269" spans="1:5" s="461" customFormat="1">
      <c r="A269" s="467"/>
      <c r="E269" s="468"/>
    </row>
    <row r="270" spans="1:5" s="461" customFormat="1">
      <c r="A270" s="467"/>
      <c r="E270" s="468"/>
    </row>
    <row r="271" spans="1:5" s="461" customFormat="1">
      <c r="A271" s="467"/>
      <c r="E271" s="468"/>
    </row>
    <row r="272" spans="1:5" s="461" customFormat="1">
      <c r="A272" s="467"/>
      <c r="E272" s="468"/>
    </row>
    <row r="273" spans="1:5" s="461" customFormat="1">
      <c r="A273" s="467"/>
      <c r="E273" s="468"/>
    </row>
    <row r="274" spans="1:5" s="461" customFormat="1">
      <c r="A274" s="467"/>
      <c r="E274" s="468"/>
    </row>
    <row r="275" spans="1:5" s="461" customFormat="1">
      <c r="A275" s="467"/>
      <c r="E275" s="468"/>
    </row>
    <row r="276" spans="1:5" s="461" customFormat="1">
      <c r="A276" s="467"/>
      <c r="E276" s="468"/>
    </row>
    <row r="277" spans="1:5" s="461" customFormat="1">
      <c r="A277" s="467"/>
      <c r="E277" s="468"/>
    </row>
    <row r="278" spans="1:5" s="461" customFormat="1">
      <c r="A278" s="467"/>
      <c r="E278" s="468"/>
    </row>
    <row r="279" spans="1:5" s="461" customFormat="1">
      <c r="A279" s="467"/>
      <c r="E279" s="468"/>
    </row>
    <row r="280" spans="1:5" s="461" customFormat="1">
      <c r="A280" s="467"/>
      <c r="E280" s="468"/>
    </row>
    <row r="281" spans="1:5" s="461" customFormat="1">
      <c r="A281" s="467"/>
      <c r="E281" s="468"/>
    </row>
    <row r="282" spans="1:5" s="461" customFormat="1">
      <c r="A282" s="467"/>
      <c r="E282" s="468"/>
    </row>
    <row r="283" spans="1:5" s="461" customFormat="1">
      <c r="A283" s="467"/>
      <c r="E283" s="468"/>
    </row>
    <row r="284" spans="1:5" s="461" customFormat="1">
      <c r="A284" s="467"/>
      <c r="E284" s="468"/>
    </row>
    <row r="285" spans="1:5" s="461" customFormat="1">
      <c r="A285" s="467"/>
      <c r="E285" s="468"/>
    </row>
    <row r="286" spans="1:5" s="461" customFormat="1">
      <c r="A286" s="467"/>
      <c r="E286" s="468"/>
    </row>
    <row r="287" spans="1:5" s="461" customFormat="1">
      <c r="A287" s="467"/>
      <c r="E287" s="468"/>
    </row>
    <row r="288" spans="1:5" s="461" customFormat="1">
      <c r="A288" s="467"/>
      <c r="E288" s="468"/>
    </row>
    <row r="289" spans="1:5" s="461" customFormat="1">
      <c r="A289" s="467"/>
      <c r="E289" s="468"/>
    </row>
    <row r="290" spans="1:5" s="461" customFormat="1">
      <c r="A290" s="467"/>
      <c r="E290" s="468"/>
    </row>
    <row r="291" spans="1:5" s="461" customFormat="1">
      <c r="A291" s="467"/>
      <c r="E291" s="468"/>
    </row>
    <row r="292" spans="1:5" s="461" customFormat="1">
      <c r="A292" s="467"/>
      <c r="E292" s="468"/>
    </row>
  </sheetData>
  <mergeCells count="23">
    <mergeCell ref="B1:F1"/>
    <mergeCell ref="A59:A63"/>
    <mergeCell ref="B59:B63"/>
    <mergeCell ref="F4:F16"/>
    <mergeCell ref="G4:G29"/>
    <mergeCell ref="F18:F29"/>
    <mergeCell ref="A48:A56"/>
    <mergeCell ref="B4:B14"/>
    <mergeCell ref="B18:B29"/>
    <mergeCell ref="A4:A14"/>
    <mergeCell ref="A18:A29"/>
    <mergeCell ref="A45:A46"/>
    <mergeCell ref="B45:B46"/>
    <mergeCell ref="G45:G46"/>
    <mergeCell ref="G32:G43"/>
    <mergeCell ref="G59:G63"/>
    <mergeCell ref="A32:A43"/>
    <mergeCell ref="F41:F43"/>
    <mergeCell ref="F32:F40"/>
    <mergeCell ref="G48:G57"/>
    <mergeCell ref="B48:B56"/>
    <mergeCell ref="B32:B40"/>
    <mergeCell ref="B41:B42"/>
  </mergeCells>
  <pageMargins left="0.7" right="0.7" top="0.75" bottom="0.75" header="0.3" footer="0.3"/>
  <pageSetup scale="67" orientation="portrait" r:id="rId1"/>
  <ignoredErrors>
    <ignoredError sqref="F4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75"/>
  <sheetViews>
    <sheetView showGridLines="0" topLeftCell="C8" zoomScale="50" zoomScaleNormal="50" workbookViewId="0">
      <selection activeCell="F23" sqref="F23"/>
    </sheetView>
  </sheetViews>
  <sheetFormatPr baseColWidth="10" defaultRowHeight="15.75"/>
  <cols>
    <col min="1" max="1" width="15.28515625" style="75" customWidth="1"/>
    <col min="2" max="2" width="26.140625" style="78" customWidth="1"/>
    <col min="3" max="3" width="32.140625" style="234" bestFit="1" customWidth="1"/>
    <col min="4" max="4" width="45.140625" style="75" customWidth="1"/>
    <col min="5" max="5" width="29.7109375" style="78" customWidth="1"/>
    <col min="6" max="8" width="26.85546875" style="75" customWidth="1"/>
    <col min="9" max="46" width="11.42578125" style="470"/>
    <col min="47" max="16384" width="11.42578125" style="75"/>
  </cols>
  <sheetData>
    <row r="2" spans="1:8" ht="33">
      <c r="A2" s="73" t="s">
        <v>147</v>
      </c>
      <c r="B2" s="145" t="s">
        <v>153</v>
      </c>
      <c r="C2" s="145" t="s">
        <v>148</v>
      </c>
      <c r="D2" s="145" t="s">
        <v>292</v>
      </c>
      <c r="E2" s="145" t="s">
        <v>1021</v>
      </c>
      <c r="F2" s="145" t="s">
        <v>142</v>
      </c>
      <c r="G2" s="145" t="s">
        <v>161</v>
      </c>
      <c r="H2" s="145" t="s">
        <v>159</v>
      </c>
    </row>
    <row r="3" spans="1:8" ht="26.25" customHeight="1">
      <c r="A3" s="762" t="s">
        <v>94</v>
      </c>
      <c r="B3" s="759" t="s">
        <v>146</v>
      </c>
      <c r="C3" s="764" t="s">
        <v>19</v>
      </c>
      <c r="D3" s="139" t="s">
        <v>618</v>
      </c>
      <c r="E3" s="193"/>
      <c r="F3" s="239"/>
      <c r="G3" s="773">
        <f>SUM(E3:F17)</f>
        <v>0</v>
      </c>
      <c r="H3" s="770">
        <f>SUM(G3:G27)</f>
        <v>12</v>
      </c>
    </row>
    <row r="4" spans="1:8" ht="26.25" customHeight="1">
      <c r="A4" s="763"/>
      <c r="B4" s="760"/>
      <c r="C4" s="757"/>
      <c r="D4" s="82" t="s">
        <v>619</v>
      </c>
      <c r="E4" s="713"/>
      <c r="F4" s="240"/>
      <c r="G4" s="766"/>
      <c r="H4" s="771"/>
    </row>
    <row r="5" spans="1:8" ht="26.25" customHeight="1">
      <c r="A5" s="763"/>
      <c r="B5" s="760"/>
      <c r="C5" s="757"/>
      <c r="D5" s="82" t="s">
        <v>826</v>
      </c>
      <c r="E5" s="713"/>
      <c r="F5" s="240"/>
      <c r="G5" s="766"/>
      <c r="H5" s="771"/>
    </row>
    <row r="6" spans="1:8" ht="26.25" customHeight="1">
      <c r="A6" s="763"/>
      <c r="B6" s="760"/>
      <c r="C6" s="757"/>
      <c r="D6" s="82" t="s">
        <v>827</v>
      </c>
      <c r="E6" s="713"/>
      <c r="F6" s="240"/>
      <c r="G6" s="766"/>
      <c r="H6" s="771"/>
    </row>
    <row r="7" spans="1:8" ht="26.25" customHeight="1">
      <c r="A7" s="763"/>
      <c r="B7" s="760"/>
      <c r="C7" s="757"/>
      <c r="D7" s="82" t="s">
        <v>620</v>
      </c>
      <c r="E7" s="713"/>
      <c r="F7" s="240"/>
      <c r="G7" s="766"/>
      <c r="H7" s="771"/>
    </row>
    <row r="8" spans="1:8" ht="26.25" customHeight="1">
      <c r="A8" s="763"/>
      <c r="B8" s="760"/>
      <c r="C8" s="757"/>
      <c r="D8" s="82" t="s">
        <v>621</v>
      </c>
      <c r="E8" s="713"/>
      <c r="F8" s="240"/>
      <c r="G8" s="766"/>
      <c r="H8" s="771"/>
    </row>
    <row r="9" spans="1:8" ht="26.25" customHeight="1">
      <c r="A9" s="763"/>
      <c r="B9" s="760"/>
      <c r="C9" s="757"/>
      <c r="D9" s="82" t="s">
        <v>622</v>
      </c>
      <c r="E9" s="713"/>
      <c r="F9" s="240"/>
      <c r="G9" s="766"/>
      <c r="H9" s="771"/>
    </row>
    <row r="10" spans="1:8" ht="26.25" customHeight="1">
      <c r="A10" s="763"/>
      <c r="B10" s="760"/>
      <c r="C10" s="757"/>
      <c r="D10" s="82" t="s">
        <v>623</v>
      </c>
      <c r="E10" s="713"/>
      <c r="F10" s="240"/>
      <c r="G10" s="766"/>
      <c r="H10" s="771"/>
    </row>
    <row r="11" spans="1:8" ht="26.25" customHeight="1">
      <c r="A11" s="763"/>
      <c r="B11" s="760"/>
      <c r="C11" s="757"/>
      <c r="D11" s="82" t="s">
        <v>624</v>
      </c>
      <c r="E11" s="713"/>
      <c r="F11" s="240"/>
      <c r="G11" s="766"/>
      <c r="H11" s="771"/>
    </row>
    <row r="12" spans="1:8" ht="26.25" customHeight="1">
      <c r="A12" s="763"/>
      <c r="B12" s="760"/>
      <c r="C12" s="757"/>
      <c r="D12" s="82" t="s">
        <v>625</v>
      </c>
      <c r="E12" s="713"/>
      <c r="F12" s="240"/>
      <c r="G12" s="766"/>
      <c r="H12" s="771"/>
    </row>
    <row r="13" spans="1:8" ht="26.25" customHeight="1">
      <c r="A13" s="763"/>
      <c r="B13" s="760"/>
      <c r="C13" s="757"/>
      <c r="D13" s="82" t="s">
        <v>629</v>
      </c>
      <c r="E13" s="713"/>
      <c r="F13" s="240"/>
      <c r="G13" s="766"/>
      <c r="H13" s="771"/>
    </row>
    <row r="14" spans="1:8" ht="26.25" customHeight="1">
      <c r="A14" s="763"/>
      <c r="B14" s="760"/>
      <c r="C14" s="757"/>
      <c r="D14" s="82" t="s">
        <v>626</v>
      </c>
      <c r="E14" s="713"/>
      <c r="F14" s="240"/>
      <c r="G14" s="766"/>
      <c r="H14" s="771"/>
    </row>
    <row r="15" spans="1:8" ht="26.25" customHeight="1">
      <c r="A15" s="763"/>
      <c r="B15" s="760"/>
      <c r="C15" s="757"/>
      <c r="D15" s="82" t="s">
        <v>627</v>
      </c>
      <c r="E15" s="713"/>
      <c r="F15" s="240"/>
      <c r="G15" s="766"/>
      <c r="H15" s="771"/>
    </row>
    <row r="16" spans="1:8" ht="26.25" customHeight="1">
      <c r="A16" s="763"/>
      <c r="B16" s="760"/>
      <c r="C16" s="757"/>
      <c r="D16" s="82" t="s">
        <v>828</v>
      </c>
      <c r="E16" s="713"/>
      <c r="F16" s="240"/>
      <c r="G16" s="766"/>
      <c r="H16" s="771"/>
    </row>
    <row r="17" spans="1:8" ht="26.25" customHeight="1">
      <c r="A17" s="763"/>
      <c r="B17" s="760"/>
      <c r="C17" s="757"/>
      <c r="D17" s="82" t="s">
        <v>628</v>
      </c>
      <c r="E17" s="713"/>
      <c r="F17" s="240"/>
      <c r="G17" s="766"/>
      <c r="H17" s="771"/>
    </row>
    <row r="18" spans="1:8" ht="26.25" customHeight="1">
      <c r="A18" s="763"/>
      <c r="B18" s="760"/>
      <c r="C18" s="757" t="s">
        <v>843</v>
      </c>
      <c r="D18" s="82" t="s">
        <v>829</v>
      </c>
      <c r="E18" s="713"/>
      <c r="F18" s="240"/>
      <c r="G18" s="766">
        <f>SUM(E18:F21)</f>
        <v>4</v>
      </c>
      <c r="H18" s="771"/>
    </row>
    <row r="19" spans="1:8" ht="26.25" customHeight="1">
      <c r="A19" s="763"/>
      <c r="B19" s="760"/>
      <c r="C19" s="757"/>
      <c r="D19" s="82" t="s">
        <v>830</v>
      </c>
      <c r="E19" s="713"/>
      <c r="F19" s="240"/>
      <c r="G19" s="766"/>
      <c r="H19" s="771"/>
    </row>
    <row r="20" spans="1:8" ht="26.25" customHeight="1">
      <c r="A20" s="763"/>
      <c r="B20" s="760"/>
      <c r="C20" s="757"/>
      <c r="D20" s="82" t="s">
        <v>630</v>
      </c>
      <c r="E20" s="713">
        <v>2</v>
      </c>
      <c r="F20" s="240"/>
      <c r="G20" s="766"/>
      <c r="H20" s="771"/>
    </row>
    <row r="21" spans="1:8" ht="26.25" customHeight="1">
      <c r="A21" s="763"/>
      <c r="B21" s="760"/>
      <c r="C21" s="757"/>
      <c r="D21" s="82" t="s">
        <v>631</v>
      </c>
      <c r="E21" s="713">
        <v>1</v>
      </c>
      <c r="F21" s="240">
        <v>1</v>
      </c>
      <c r="G21" s="766"/>
      <c r="H21" s="771"/>
    </row>
    <row r="22" spans="1:8" ht="26.25" customHeight="1">
      <c r="A22" s="763"/>
      <c r="B22" s="760"/>
      <c r="C22" s="765" t="s">
        <v>959</v>
      </c>
      <c r="D22" s="82" t="s">
        <v>960</v>
      </c>
      <c r="E22" s="713">
        <v>1</v>
      </c>
      <c r="F22" s="240">
        <v>1</v>
      </c>
      <c r="G22" s="766">
        <f>SUM(E22:F23)</f>
        <v>5</v>
      </c>
      <c r="H22" s="771"/>
    </row>
    <row r="23" spans="1:8" ht="26.25" customHeight="1">
      <c r="A23" s="763"/>
      <c r="B23" s="760"/>
      <c r="C23" s="765"/>
      <c r="D23" s="82" t="s">
        <v>961</v>
      </c>
      <c r="E23" s="713">
        <v>3</v>
      </c>
      <c r="F23" s="240"/>
      <c r="G23" s="766"/>
      <c r="H23" s="771"/>
    </row>
    <row r="24" spans="1:8" ht="26.25" customHeight="1">
      <c r="A24" s="763"/>
      <c r="B24" s="760"/>
      <c r="C24" s="757" t="s">
        <v>214</v>
      </c>
      <c r="D24" s="82" t="s">
        <v>632</v>
      </c>
      <c r="E24" s="713"/>
      <c r="F24" s="240"/>
      <c r="G24" s="766">
        <f>SUM(E24:F27)</f>
        <v>3</v>
      </c>
      <c r="H24" s="771"/>
    </row>
    <row r="25" spans="1:8" ht="26.25" customHeight="1">
      <c r="A25" s="763"/>
      <c r="B25" s="760"/>
      <c r="C25" s="757"/>
      <c r="D25" s="82" t="s">
        <v>962</v>
      </c>
      <c r="E25" s="713"/>
      <c r="F25" s="240">
        <v>1</v>
      </c>
      <c r="G25" s="766"/>
      <c r="H25" s="771"/>
    </row>
    <row r="26" spans="1:8" ht="26.25" customHeight="1">
      <c r="A26" s="763"/>
      <c r="B26" s="760"/>
      <c r="C26" s="757"/>
      <c r="D26" s="82" t="s">
        <v>633</v>
      </c>
      <c r="E26" s="713"/>
      <c r="F26" s="240">
        <v>1</v>
      </c>
      <c r="G26" s="766"/>
      <c r="H26" s="771"/>
    </row>
    <row r="27" spans="1:8" ht="26.25" customHeight="1">
      <c r="A27" s="763"/>
      <c r="B27" s="372"/>
      <c r="C27" s="757"/>
      <c r="D27" s="82" t="s">
        <v>831</v>
      </c>
      <c r="E27" s="713"/>
      <c r="F27" s="240">
        <v>1</v>
      </c>
      <c r="G27" s="766"/>
      <c r="H27" s="772"/>
    </row>
    <row r="28" spans="1:8" ht="26.25" customHeight="1">
      <c r="A28" s="763"/>
      <c r="B28" s="756" t="s">
        <v>145</v>
      </c>
      <c r="C28" s="189" t="s">
        <v>129</v>
      </c>
      <c r="D28" s="80"/>
      <c r="E28" s="181"/>
      <c r="F28" s="314"/>
      <c r="G28" s="167">
        <f>SUM(E28:F28)</f>
        <v>0</v>
      </c>
      <c r="H28" s="769">
        <f>SUM(G28:G29)</f>
        <v>0</v>
      </c>
    </row>
    <row r="29" spans="1:8" ht="26.25" customHeight="1">
      <c r="A29" s="763"/>
      <c r="B29" s="756"/>
      <c r="C29" s="189" t="s">
        <v>112</v>
      </c>
      <c r="D29" s="80"/>
      <c r="E29" s="181"/>
      <c r="F29" s="314"/>
      <c r="G29" s="167">
        <f>SUM(E29:F29)</f>
        <v>0</v>
      </c>
      <c r="H29" s="769"/>
    </row>
    <row r="30" spans="1:8" ht="26.25" customHeight="1">
      <c r="A30" s="763"/>
      <c r="B30" s="760" t="s">
        <v>150</v>
      </c>
      <c r="C30" s="302" t="s">
        <v>160</v>
      </c>
      <c r="D30" s="82"/>
      <c r="E30" s="713"/>
      <c r="F30" s="240"/>
      <c r="G30" s="301">
        <f>SUM(E30:F30)</f>
        <v>0</v>
      </c>
      <c r="H30" s="768">
        <f>SUM(G30:G33)</f>
        <v>0</v>
      </c>
    </row>
    <row r="31" spans="1:8" ht="26.25" customHeight="1">
      <c r="A31" s="763"/>
      <c r="B31" s="760"/>
      <c r="C31" s="757" t="s">
        <v>85</v>
      </c>
      <c r="D31" s="82" t="s">
        <v>634</v>
      </c>
      <c r="E31" s="713"/>
      <c r="F31" s="240"/>
      <c r="G31" s="766">
        <f>SUM(E31:F33)</f>
        <v>0</v>
      </c>
      <c r="H31" s="768"/>
    </row>
    <row r="32" spans="1:8" ht="26.25" customHeight="1">
      <c r="A32" s="763"/>
      <c r="B32" s="760"/>
      <c r="C32" s="757"/>
      <c r="D32" s="82" t="s">
        <v>635</v>
      </c>
      <c r="E32" s="713"/>
      <c r="F32" s="240"/>
      <c r="G32" s="766"/>
      <c r="H32" s="768"/>
    </row>
    <row r="33" spans="1:8" ht="26.25" customHeight="1">
      <c r="A33" s="763"/>
      <c r="B33" s="761"/>
      <c r="C33" s="758"/>
      <c r="D33" s="315" t="s">
        <v>636</v>
      </c>
      <c r="E33" s="394"/>
      <c r="F33" s="241"/>
      <c r="G33" s="767"/>
      <c r="H33" s="768"/>
    </row>
    <row r="34" spans="1:8" ht="16.5">
      <c r="A34" s="754"/>
      <c r="B34" s="755"/>
      <c r="C34" s="755"/>
      <c r="D34" s="136"/>
      <c r="E34" s="714">
        <f>SUM(E3:E33)</f>
        <v>7</v>
      </c>
      <c r="F34" s="76">
        <f>SUM(F3:F33)</f>
        <v>5</v>
      </c>
      <c r="G34" s="76">
        <f>SUM(G3:G31)</f>
        <v>12</v>
      </c>
      <c r="H34" s="76">
        <f>SUM(H3:H31)</f>
        <v>12</v>
      </c>
    </row>
    <row r="37" spans="1:8" s="470" customFormat="1">
      <c r="B37" s="471"/>
      <c r="C37" s="472"/>
      <c r="E37" s="471"/>
    </row>
    <row r="38" spans="1:8" s="470" customFormat="1">
      <c r="B38" s="471"/>
      <c r="C38" s="472"/>
      <c r="E38" s="471"/>
    </row>
    <row r="39" spans="1:8" s="470" customFormat="1">
      <c r="B39" s="471"/>
      <c r="C39" s="472"/>
      <c r="E39" s="471"/>
    </row>
    <row r="40" spans="1:8" s="470" customFormat="1">
      <c r="B40" s="471"/>
      <c r="C40" s="472"/>
      <c r="E40" s="471"/>
    </row>
    <row r="41" spans="1:8" s="470" customFormat="1">
      <c r="B41" s="471"/>
      <c r="C41" s="472"/>
      <c r="E41" s="471"/>
    </row>
    <row r="42" spans="1:8" s="470" customFormat="1">
      <c r="B42" s="471"/>
      <c r="C42" s="472"/>
      <c r="E42" s="471"/>
    </row>
    <row r="43" spans="1:8" s="470" customFormat="1">
      <c r="B43" s="471"/>
      <c r="C43" s="472"/>
      <c r="E43" s="471"/>
    </row>
    <row r="44" spans="1:8" s="470" customFormat="1">
      <c r="B44" s="471"/>
      <c r="C44" s="472"/>
      <c r="E44" s="471"/>
    </row>
    <row r="45" spans="1:8" s="470" customFormat="1">
      <c r="B45" s="471"/>
      <c r="C45" s="472"/>
      <c r="E45" s="471"/>
    </row>
    <row r="46" spans="1:8" s="470" customFormat="1">
      <c r="B46" s="471"/>
      <c r="C46" s="472"/>
      <c r="E46" s="471"/>
    </row>
    <row r="47" spans="1:8" s="470" customFormat="1">
      <c r="B47" s="471"/>
      <c r="C47" s="472"/>
      <c r="E47" s="471"/>
    </row>
    <row r="48" spans="1:8" s="470" customFormat="1">
      <c r="B48" s="471"/>
      <c r="C48" s="472"/>
      <c r="E48" s="471"/>
    </row>
    <row r="49" spans="2:5" s="470" customFormat="1">
      <c r="B49" s="471"/>
      <c r="C49" s="472"/>
      <c r="E49" s="471"/>
    </row>
    <row r="50" spans="2:5" s="470" customFormat="1">
      <c r="B50" s="471"/>
      <c r="C50" s="472"/>
      <c r="E50" s="471"/>
    </row>
    <row r="51" spans="2:5" s="470" customFormat="1">
      <c r="B51" s="471"/>
      <c r="C51" s="472"/>
      <c r="E51" s="471"/>
    </row>
    <row r="52" spans="2:5" s="470" customFormat="1">
      <c r="B52" s="471"/>
      <c r="C52" s="472"/>
      <c r="E52" s="471"/>
    </row>
    <row r="53" spans="2:5" s="470" customFormat="1">
      <c r="B53" s="471"/>
      <c r="C53" s="472"/>
      <c r="E53" s="471"/>
    </row>
    <row r="54" spans="2:5" s="470" customFormat="1">
      <c r="B54" s="471"/>
      <c r="C54" s="472"/>
      <c r="E54" s="471"/>
    </row>
    <row r="55" spans="2:5" s="470" customFormat="1">
      <c r="B55" s="471"/>
      <c r="C55" s="472"/>
      <c r="E55" s="471"/>
    </row>
    <row r="56" spans="2:5" s="470" customFormat="1">
      <c r="B56" s="471"/>
      <c r="C56" s="472"/>
      <c r="E56" s="471"/>
    </row>
    <row r="57" spans="2:5" s="470" customFormat="1">
      <c r="B57" s="471"/>
      <c r="C57" s="472"/>
      <c r="E57" s="471"/>
    </row>
    <row r="58" spans="2:5" s="470" customFormat="1">
      <c r="B58" s="471"/>
      <c r="C58" s="472"/>
      <c r="E58" s="471"/>
    </row>
    <row r="59" spans="2:5" s="470" customFormat="1">
      <c r="B59" s="471"/>
      <c r="C59" s="472"/>
      <c r="E59" s="471"/>
    </row>
    <row r="60" spans="2:5" s="470" customFormat="1">
      <c r="B60" s="471"/>
      <c r="C60" s="472"/>
      <c r="E60" s="471"/>
    </row>
    <row r="61" spans="2:5" s="470" customFormat="1">
      <c r="B61" s="471"/>
      <c r="C61" s="472"/>
      <c r="E61" s="471"/>
    </row>
    <row r="62" spans="2:5" s="470" customFormat="1">
      <c r="B62" s="471"/>
      <c r="C62" s="472"/>
      <c r="E62" s="471"/>
    </row>
    <row r="63" spans="2:5" s="470" customFormat="1">
      <c r="B63" s="471"/>
      <c r="C63" s="472"/>
      <c r="E63" s="471"/>
    </row>
    <row r="64" spans="2:5" s="470" customFormat="1">
      <c r="B64" s="471"/>
      <c r="C64" s="472"/>
      <c r="E64" s="471"/>
    </row>
    <row r="65" spans="2:5" s="470" customFormat="1">
      <c r="B65" s="471"/>
      <c r="C65" s="472"/>
      <c r="E65" s="471"/>
    </row>
    <row r="66" spans="2:5" s="470" customFormat="1">
      <c r="B66" s="471"/>
      <c r="C66" s="472"/>
      <c r="E66" s="471"/>
    </row>
    <row r="67" spans="2:5" s="470" customFormat="1">
      <c r="B67" s="471"/>
      <c r="C67" s="472"/>
      <c r="E67" s="471"/>
    </row>
    <row r="68" spans="2:5" s="470" customFormat="1">
      <c r="B68" s="471"/>
      <c r="C68" s="472"/>
      <c r="E68" s="471"/>
    </row>
    <row r="69" spans="2:5" s="470" customFormat="1">
      <c r="B69" s="471"/>
      <c r="C69" s="472"/>
      <c r="E69" s="471"/>
    </row>
    <row r="70" spans="2:5" s="470" customFormat="1">
      <c r="B70" s="471"/>
      <c r="C70" s="472"/>
      <c r="E70" s="471"/>
    </row>
    <row r="71" spans="2:5" s="470" customFormat="1">
      <c r="B71" s="471"/>
      <c r="C71" s="472"/>
      <c r="E71" s="471"/>
    </row>
    <row r="72" spans="2:5" s="470" customFormat="1">
      <c r="B72" s="471"/>
      <c r="C72" s="472"/>
      <c r="E72" s="471"/>
    </row>
    <row r="73" spans="2:5" s="470" customFormat="1">
      <c r="B73" s="471"/>
      <c r="C73" s="472"/>
      <c r="E73" s="471"/>
    </row>
    <row r="74" spans="2:5" s="470" customFormat="1">
      <c r="B74" s="471"/>
      <c r="C74" s="472"/>
      <c r="E74" s="471"/>
    </row>
    <row r="75" spans="2:5" s="470" customFormat="1">
      <c r="B75" s="471"/>
      <c r="C75" s="472"/>
      <c r="E75" s="471"/>
    </row>
    <row r="76" spans="2:5" s="470" customFormat="1">
      <c r="B76" s="471"/>
      <c r="C76" s="472"/>
      <c r="E76" s="471"/>
    </row>
    <row r="77" spans="2:5" s="470" customFormat="1">
      <c r="B77" s="471"/>
      <c r="C77" s="472"/>
      <c r="E77" s="471"/>
    </row>
    <row r="78" spans="2:5" s="470" customFormat="1">
      <c r="B78" s="471"/>
      <c r="C78" s="472"/>
      <c r="E78" s="471"/>
    </row>
    <row r="79" spans="2:5" s="470" customFormat="1">
      <c r="B79" s="471"/>
      <c r="C79" s="472"/>
      <c r="E79" s="471"/>
    </row>
    <row r="80" spans="2:5" s="470" customFormat="1">
      <c r="B80" s="471"/>
      <c r="C80" s="472"/>
      <c r="E80" s="471"/>
    </row>
    <row r="81" spans="2:5" s="470" customFormat="1">
      <c r="B81" s="471"/>
      <c r="C81" s="472"/>
      <c r="E81" s="471"/>
    </row>
    <row r="82" spans="2:5" s="470" customFormat="1">
      <c r="B82" s="471"/>
      <c r="C82" s="472"/>
      <c r="E82" s="471"/>
    </row>
    <row r="83" spans="2:5" s="470" customFormat="1">
      <c r="B83" s="471"/>
      <c r="C83" s="472"/>
      <c r="E83" s="471"/>
    </row>
    <row r="84" spans="2:5" s="470" customFormat="1">
      <c r="B84" s="471"/>
      <c r="C84" s="472"/>
      <c r="E84" s="471"/>
    </row>
    <row r="85" spans="2:5" s="470" customFormat="1">
      <c r="B85" s="471"/>
      <c r="C85" s="472"/>
      <c r="E85" s="471"/>
    </row>
    <row r="86" spans="2:5" s="470" customFormat="1">
      <c r="B86" s="471"/>
      <c r="C86" s="472"/>
      <c r="E86" s="471"/>
    </row>
    <row r="87" spans="2:5" s="470" customFormat="1">
      <c r="B87" s="471"/>
      <c r="C87" s="472"/>
      <c r="E87" s="471"/>
    </row>
    <row r="88" spans="2:5" s="470" customFormat="1">
      <c r="B88" s="471"/>
      <c r="C88" s="472"/>
      <c r="E88" s="471"/>
    </row>
    <row r="89" spans="2:5" s="470" customFormat="1">
      <c r="B89" s="471"/>
      <c r="C89" s="472"/>
      <c r="E89" s="471"/>
    </row>
    <row r="90" spans="2:5" s="470" customFormat="1">
      <c r="B90" s="471"/>
      <c r="C90" s="472"/>
      <c r="E90" s="471"/>
    </row>
    <row r="91" spans="2:5" s="470" customFormat="1">
      <c r="B91" s="471"/>
      <c r="C91" s="472"/>
      <c r="E91" s="471"/>
    </row>
    <row r="92" spans="2:5" s="470" customFormat="1">
      <c r="B92" s="471"/>
      <c r="C92" s="472"/>
      <c r="E92" s="471"/>
    </row>
    <row r="93" spans="2:5" s="470" customFormat="1">
      <c r="B93" s="471"/>
      <c r="C93" s="472"/>
      <c r="E93" s="471"/>
    </row>
    <row r="94" spans="2:5" s="470" customFormat="1">
      <c r="B94" s="471"/>
      <c r="C94" s="472"/>
      <c r="E94" s="471"/>
    </row>
    <row r="95" spans="2:5" s="470" customFormat="1">
      <c r="B95" s="471"/>
      <c r="C95" s="472"/>
      <c r="E95" s="471"/>
    </row>
    <row r="96" spans="2:5" s="470" customFormat="1">
      <c r="B96" s="471"/>
      <c r="C96" s="472"/>
      <c r="E96" s="471"/>
    </row>
    <row r="97" spans="2:5" s="470" customFormat="1">
      <c r="B97" s="471"/>
      <c r="C97" s="472"/>
      <c r="E97" s="471"/>
    </row>
    <row r="98" spans="2:5" s="470" customFormat="1">
      <c r="B98" s="471"/>
      <c r="C98" s="472"/>
      <c r="E98" s="471"/>
    </row>
    <row r="99" spans="2:5" s="470" customFormat="1">
      <c r="B99" s="471"/>
      <c r="C99" s="472"/>
      <c r="E99" s="471"/>
    </row>
    <row r="100" spans="2:5" s="470" customFormat="1">
      <c r="B100" s="471"/>
      <c r="C100" s="472"/>
      <c r="E100" s="471"/>
    </row>
    <row r="101" spans="2:5" s="470" customFormat="1">
      <c r="B101" s="471"/>
      <c r="C101" s="472"/>
      <c r="E101" s="471"/>
    </row>
    <row r="102" spans="2:5" s="470" customFormat="1">
      <c r="B102" s="471"/>
      <c r="C102" s="472"/>
      <c r="E102" s="471"/>
    </row>
    <row r="103" spans="2:5" s="470" customFormat="1">
      <c r="B103" s="471"/>
      <c r="C103" s="472"/>
      <c r="E103" s="471"/>
    </row>
    <row r="104" spans="2:5" s="470" customFormat="1">
      <c r="B104" s="471"/>
      <c r="C104" s="472"/>
      <c r="E104" s="471"/>
    </row>
    <row r="105" spans="2:5" s="470" customFormat="1">
      <c r="B105" s="471"/>
      <c r="C105" s="472"/>
      <c r="E105" s="471"/>
    </row>
    <row r="106" spans="2:5" s="470" customFormat="1">
      <c r="B106" s="471"/>
      <c r="C106" s="472"/>
      <c r="E106" s="471"/>
    </row>
    <row r="107" spans="2:5" s="470" customFormat="1">
      <c r="B107" s="471"/>
      <c r="C107" s="472"/>
      <c r="E107" s="471"/>
    </row>
    <row r="108" spans="2:5" s="470" customFormat="1">
      <c r="B108" s="471"/>
      <c r="C108" s="472"/>
      <c r="E108" s="471"/>
    </row>
    <row r="109" spans="2:5" s="470" customFormat="1">
      <c r="B109" s="471"/>
      <c r="C109" s="472"/>
      <c r="E109" s="471"/>
    </row>
    <row r="110" spans="2:5" s="470" customFormat="1">
      <c r="B110" s="471"/>
      <c r="C110" s="472"/>
      <c r="E110" s="471"/>
    </row>
    <row r="111" spans="2:5" s="470" customFormat="1">
      <c r="B111" s="471"/>
      <c r="C111" s="472"/>
      <c r="E111" s="471"/>
    </row>
    <row r="112" spans="2:5" s="470" customFormat="1">
      <c r="B112" s="471"/>
      <c r="C112" s="472"/>
      <c r="E112" s="471"/>
    </row>
    <row r="113" spans="2:5" s="470" customFormat="1">
      <c r="B113" s="471"/>
      <c r="C113" s="472"/>
      <c r="E113" s="471"/>
    </row>
    <row r="114" spans="2:5" s="470" customFormat="1">
      <c r="B114" s="471"/>
      <c r="C114" s="472"/>
      <c r="E114" s="471"/>
    </row>
    <row r="115" spans="2:5" s="470" customFormat="1">
      <c r="B115" s="471"/>
      <c r="C115" s="472"/>
      <c r="E115" s="471"/>
    </row>
    <row r="116" spans="2:5" s="470" customFormat="1">
      <c r="B116" s="471"/>
      <c r="C116" s="472"/>
      <c r="E116" s="471"/>
    </row>
    <row r="117" spans="2:5" s="470" customFormat="1">
      <c r="B117" s="471"/>
      <c r="C117" s="472"/>
      <c r="E117" s="471"/>
    </row>
    <row r="118" spans="2:5" s="470" customFormat="1">
      <c r="B118" s="471"/>
      <c r="C118" s="472"/>
      <c r="E118" s="471"/>
    </row>
    <row r="119" spans="2:5" s="470" customFormat="1">
      <c r="B119" s="471"/>
      <c r="C119" s="472"/>
      <c r="E119" s="471"/>
    </row>
    <row r="120" spans="2:5" s="470" customFormat="1">
      <c r="B120" s="471"/>
      <c r="C120" s="472"/>
      <c r="E120" s="471"/>
    </row>
    <row r="121" spans="2:5" s="470" customFormat="1">
      <c r="B121" s="471"/>
      <c r="C121" s="472"/>
      <c r="E121" s="471"/>
    </row>
    <row r="122" spans="2:5" s="470" customFormat="1">
      <c r="B122" s="471"/>
      <c r="C122" s="472"/>
      <c r="E122" s="471"/>
    </row>
    <row r="123" spans="2:5" s="470" customFormat="1">
      <c r="B123" s="471"/>
      <c r="C123" s="472"/>
      <c r="E123" s="471"/>
    </row>
    <row r="124" spans="2:5" s="470" customFormat="1">
      <c r="B124" s="471"/>
      <c r="C124" s="472"/>
      <c r="E124" s="471"/>
    </row>
    <row r="125" spans="2:5" s="470" customFormat="1">
      <c r="B125" s="471"/>
      <c r="C125" s="472"/>
      <c r="E125" s="471"/>
    </row>
    <row r="126" spans="2:5" s="470" customFormat="1">
      <c r="B126" s="471"/>
      <c r="C126" s="472"/>
      <c r="E126" s="471"/>
    </row>
    <row r="127" spans="2:5" s="470" customFormat="1">
      <c r="B127" s="471"/>
      <c r="C127" s="472"/>
      <c r="E127" s="471"/>
    </row>
    <row r="128" spans="2:5" s="470" customFormat="1">
      <c r="B128" s="471"/>
      <c r="C128" s="472"/>
      <c r="E128" s="471"/>
    </row>
    <row r="129" spans="2:5" s="470" customFormat="1">
      <c r="B129" s="471"/>
      <c r="C129" s="472"/>
      <c r="E129" s="471"/>
    </row>
    <row r="130" spans="2:5" s="470" customFormat="1">
      <c r="B130" s="471"/>
      <c r="C130" s="472"/>
      <c r="E130" s="471"/>
    </row>
    <row r="131" spans="2:5" s="470" customFormat="1">
      <c r="B131" s="471"/>
      <c r="C131" s="472"/>
      <c r="E131" s="471"/>
    </row>
    <row r="132" spans="2:5" s="470" customFormat="1">
      <c r="B132" s="471"/>
      <c r="C132" s="472"/>
      <c r="E132" s="471"/>
    </row>
    <row r="133" spans="2:5" s="470" customFormat="1">
      <c r="B133" s="471"/>
      <c r="C133" s="472"/>
      <c r="E133" s="471"/>
    </row>
    <row r="134" spans="2:5" s="470" customFormat="1">
      <c r="B134" s="471"/>
      <c r="C134" s="472"/>
      <c r="E134" s="471"/>
    </row>
    <row r="135" spans="2:5" s="470" customFormat="1">
      <c r="B135" s="471"/>
      <c r="C135" s="472"/>
      <c r="E135" s="471"/>
    </row>
    <row r="136" spans="2:5" s="470" customFormat="1">
      <c r="B136" s="471"/>
      <c r="C136" s="472"/>
      <c r="E136" s="471"/>
    </row>
    <row r="137" spans="2:5" s="470" customFormat="1">
      <c r="B137" s="471"/>
      <c r="C137" s="472"/>
      <c r="E137" s="471"/>
    </row>
    <row r="138" spans="2:5" s="470" customFormat="1">
      <c r="B138" s="471"/>
      <c r="C138" s="472"/>
      <c r="E138" s="471"/>
    </row>
    <row r="139" spans="2:5" s="470" customFormat="1">
      <c r="B139" s="471"/>
      <c r="C139" s="472"/>
      <c r="E139" s="471"/>
    </row>
    <row r="140" spans="2:5" s="470" customFormat="1">
      <c r="B140" s="471"/>
      <c r="C140" s="472"/>
      <c r="E140" s="471"/>
    </row>
    <row r="141" spans="2:5" s="470" customFormat="1">
      <c r="B141" s="471"/>
      <c r="C141" s="472"/>
      <c r="E141" s="471"/>
    </row>
    <row r="142" spans="2:5" s="470" customFormat="1">
      <c r="B142" s="471"/>
      <c r="C142" s="472"/>
      <c r="E142" s="471"/>
    </row>
    <row r="143" spans="2:5" s="470" customFormat="1">
      <c r="B143" s="471"/>
      <c r="C143" s="472"/>
      <c r="E143" s="471"/>
    </row>
    <row r="144" spans="2:5" s="470" customFormat="1">
      <c r="B144" s="471"/>
      <c r="C144" s="472"/>
      <c r="E144" s="471"/>
    </row>
    <row r="145" spans="2:5" s="470" customFormat="1">
      <c r="B145" s="471"/>
      <c r="C145" s="472"/>
      <c r="E145" s="471"/>
    </row>
    <row r="146" spans="2:5" s="470" customFormat="1">
      <c r="B146" s="471"/>
      <c r="C146" s="472"/>
      <c r="E146" s="471"/>
    </row>
    <row r="147" spans="2:5" s="470" customFormat="1">
      <c r="B147" s="471"/>
      <c r="C147" s="472"/>
      <c r="E147" s="471"/>
    </row>
    <row r="148" spans="2:5" s="470" customFormat="1">
      <c r="B148" s="471"/>
      <c r="C148" s="472"/>
      <c r="E148" s="471"/>
    </row>
    <row r="149" spans="2:5" s="470" customFormat="1">
      <c r="B149" s="471"/>
      <c r="C149" s="472"/>
      <c r="E149" s="471"/>
    </row>
    <row r="150" spans="2:5" s="470" customFormat="1">
      <c r="B150" s="471"/>
      <c r="C150" s="472"/>
      <c r="E150" s="471"/>
    </row>
    <row r="151" spans="2:5" s="470" customFormat="1">
      <c r="B151" s="471"/>
      <c r="C151" s="472"/>
      <c r="E151" s="471"/>
    </row>
    <row r="152" spans="2:5" s="470" customFormat="1">
      <c r="B152" s="471"/>
      <c r="C152" s="472"/>
      <c r="E152" s="471"/>
    </row>
    <row r="153" spans="2:5" s="470" customFormat="1">
      <c r="B153" s="471"/>
      <c r="C153" s="472"/>
      <c r="E153" s="471"/>
    </row>
    <row r="154" spans="2:5" s="470" customFormat="1">
      <c r="B154" s="471"/>
      <c r="C154" s="472"/>
      <c r="E154" s="471"/>
    </row>
    <row r="155" spans="2:5" s="470" customFormat="1">
      <c r="B155" s="471"/>
      <c r="C155" s="472"/>
      <c r="E155" s="471"/>
    </row>
    <row r="156" spans="2:5" s="470" customFormat="1">
      <c r="B156" s="471"/>
      <c r="C156" s="472"/>
      <c r="E156" s="471"/>
    </row>
    <row r="157" spans="2:5" s="470" customFormat="1">
      <c r="B157" s="471"/>
      <c r="C157" s="472"/>
      <c r="E157" s="471"/>
    </row>
    <row r="158" spans="2:5" s="470" customFormat="1">
      <c r="B158" s="471"/>
      <c r="C158" s="472"/>
      <c r="E158" s="471"/>
    </row>
    <row r="159" spans="2:5" s="470" customFormat="1">
      <c r="B159" s="471"/>
      <c r="C159" s="472"/>
      <c r="E159" s="471"/>
    </row>
    <row r="160" spans="2:5" s="470" customFormat="1">
      <c r="B160" s="471"/>
      <c r="C160" s="472"/>
      <c r="E160" s="471"/>
    </row>
    <row r="161" spans="2:5" s="470" customFormat="1">
      <c r="B161" s="471"/>
      <c r="C161" s="472"/>
      <c r="E161" s="471"/>
    </row>
    <row r="162" spans="2:5" s="470" customFormat="1">
      <c r="B162" s="471"/>
      <c r="C162" s="472"/>
      <c r="E162" s="471"/>
    </row>
    <row r="163" spans="2:5" s="470" customFormat="1">
      <c r="B163" s="471"/>
      <c r="C163" s="472"/>
      <c r="E163" s="471"/>
    </row>
    <row r="164" spans="2:5" s="470" customFormat="1">
      <c r="B164" s="471"/>
      <c r="C164" s="472"/>
      <c r="E164" s="471"/>
    </row>
    <row r="165" spans="2:5" s="470" customFormat="1">
      <c r="B165" s="471"/>
      <c r="C165" s="472"/>
      <c r="E165" s="471"/>
    </row>
    <row r="166" spans="2:5" s="470" customFormat="1">
      <c r="B166" s="471"/>
      <c r="C166" s="472"/>
      <c r="E166" s="471"/>
    </row>
    <row r="167" spans="2:5" s="470" customFormat="1">
      <c r="B167" s="471"/>
      <c r="C167" s="472"/>
      <c r="E167" s="471"/>
    </row>
    <row r="168" spans="2:5" s="470" customFormat="1">
      <c r="B168" s="471"/>
      <c r="C168" s="472"/>
      <c r="E168" s="471"/>
    </row>
    <row r="169" spans="2:5" s="470" customFormat="1">
      <c r="B169" s="471"/>
      <c r="C169" s="472"/>
      <c r="E169" s="471"/>
    </row>
    <row r="170" spans="2:5" s="470" customFormat="1">
      <c r="B170" s="471"/>
      <c r="C170" s="472"/>
      <c r="E170" s="471"/>
    </row>
    <row r="171" spans="2:5" s="470" customFormat="1">
      <c r="B171" s="471"/>
      <c r="C171" s="472"/>
      <c r="E171" s="471"/>
    </row>
    <row r="172" spans="2:5" s="470" customFormat="1">
      <c r="B172" s="471"/>
      <c r="C172" s="472"/>
      <c r="E172" s="471"/>
    </row>
    <row r="173" spans="2:5" s="470" customFormat="1">
      <c r="B173" s="471"/>
      <c r="C173" s="472"/>
      <c r="E173" s="471"/>
    </row>
    <row r="174" spans="2:5" s="470" customFormat="1">
      <c r="B174" s="471"/>
      <c r="C174" s="472"/>
      <c r="E174" s="471"/>
    </row>
    <row r="175" spans="2:5" s="470" customFormat="1">
      <c r="B175" s="471"/>
      <c r="C175" s="472"/>
      <c r="E175" s="471"/>
    </row>
  </sheetData>
  <mergeCells count="18">
    <mergeCell ref="G31:G33"/>
    <mergeCell ref="H30:H33"/>
    <mergeCell ref="H28:H29"/>
    <mergeCell ref="G24:G27"/>
    <mergeCell ref="H3:H27"/>
    <mergeCell ref="G3:G17"/>
    <mergeCell ref="G18:G21"/>
    <mergeCell ref="G22:G23"/>
    <mergeCell ref="A34:C34"/>
    <mergeCell ref="B28:B29"/>
    <mergeCell ref="C31:C33"/>
    <mergeCell ref="B3:B26"/>
    <mergeCell ref="B30:B33"/>
    <mergeCell ref="A3:A33"/>
    <mergeCell ref="C24:C27"/>
    <mergeCell ref="C3:C17"/>
    <mergeCell ref="C18:C21"/>
    <mergeCell ref="C22:C23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2"/>
  <sheetViews>
    <sheetView showGridLines="0" topLeftCell="C1" zoomScale="50" zoomScaleNormal="50" workbookViewId="0">
      <selection activeCell="G2" sqref="G2"/>
    </sheetView>
  </sheetViews>
  <sheetFormatPr baseColWidth="10" defaultRowHeight="15.75"/>
  <cols>
    <col min="1" max="1" width="14.28515625" style="75" customWidth="1"/>
    <col min="2" max="2" width="20.85546875" style="75" bestFit="1" customWidth="1"/>
    <col min="3" max="3" width="30.28515625" style="252" customWidth="1"/>
    <col min="4" max="4" width="28.42578125" style="151" customWidth="1"/>
    <col min="5" max="5" width="19.7109375" style="75" customWidth="1"/>
    <col min="6" max="6" width="18.42578125" style="75" customWidth="1"/>
    <col min="7" max="7" width="15.85546875" style="332" customWidth="1"/>
    <col min="8" max="8" width="14.140625" style="332" customWidth="1"/>
    <col min="9" max="9" width="18" style="332" customWidth="1"/>
    <col min="10" max="10" width="15" style="75" bestFit="1" customWidth="1"/>
    <col min="11" max="11" width="19.7109375" style="75" customWidth="1"/>
    <col min="12" max="89" width="11.42578125" style="470"/>
    <col min="90" max="16384" width="11.42578125" style="75"/>
  </cols>
  <sheetData>
    <row r="1" spans="1:11" ht="59.25" customHeight="1">
      <c r="A1" s="73" t="s">
        <v>147</v>
      </c>
      <c r="B1" s="145" t="s">
        <v>153</v>
      </c>
      <c r="C1" s="145" t="s">
        <v>148</v>
      </c>
      <c r="D1" s="152" t="s">
        <v>292</v>
      </c>
      <c r="E1" s="145" t="s">
        <v>250</v>
      </c>
      <c r="F1" s="145" t="s">
        <v>151</v>
      </c>
      <c r="G1" s="340" t="s">
        <v>239</v>
      </c>
      <c r="H1" s="341" t="s">
        <v>144</v>
      </c>
      <c r="I1" s="341" t="s">
        <v>142</v>
      </c>
      <c r="J1" s="145" t="s">
        <v>161</v>
      </c>
      <c r="K1" s="74" t="s">
        <v>159</v>
      </c>
    </row>
    <row r="2" spans="1:11" ht="20.25" customHeight="1">
      <c r="A2" s="783" t="s">
        <v>95</v>
      </c>
      <c r="B2" s="790" t="s">
        <v>146</v>
      </c>
      <c r="C2" s="764" t="s">
        <v>394</v>
      </c>
      <c r="D2" s="195" t="s">
        <v>393</v>
      </c>
      <c r="E2" s="277"/>
      <c r="F2" s="277"/>
      <c r="G2" s="193"/>
      <c r="H2" s="193"/>
      <c r="I2" s="193"/>
      <c r="J2" s="780">
        <f>SUM(E2:I8)</f>
        <v>2</v>
      </c>
      <c r="K2" s="770">
        <f>SUM(J2:J11)</f>
        <v>28</v>
      </c>
    </row>
    <row r="3" spans="1:11" ht="20.25" customHeight="1">
      <c r="A3" s="784"/>
      <c r="B3" s="791"/>
      <c r="C3" s="757"/>
      <c r="D3" s="370" t="s">
        <v>989</v>
      </c>
      <c r="E3" s="608">
        <v>1</v>
      </c>
      <c r="F3" s="278"/>
      <c r="G3" s="607"/>
      <c r="H3" s="607"/>
      <c r="I3" s="607"/>
      <c r="J3" s="781"/>
      <c r="K3" s="771"/>
    </row>
    <row r="4" spans="1:11" ht="20.25" customHeight="1">
      <c r="A4" s="784"/>
      <c r="B4" s="791"/>
      <c r="C4" s="757"/>
      <c r="D4" s="146" t="s">
        <v>395</v>
      </c>
      <c r="E4" s="442"/>
      <c r="F4" s="442"/>
      <c r="G4" s="192"/>
      <c r="H4" s="192"/>
      <c r="I4" s="192"/>
      <c r="J4" s="781"/>
      <c r="K4" s="771"/>
    </row>
    <row r="5" spans="1:11" ht="20.25" customHeight="1">
      <c r="A5" s="784"/>
      <c r="B5" s="791"/>
      <c r="C5" s="757"/>
      <c r="D5" s="146" t="s">
        <v>396</v>
      </c>
      <c r="E5" s="442"/>
      <c r="F5" s="442"/>
      <c r="G5" s="192"/>
      <c r="H5" s="192"/>
      <c r="I5" s="192"/>
      <c r="J5" s="781"/>
      <c r="K5" s="771"/>
    </row>
    <row r="6" spans="1:11" ht="20.25" customHeight="1">
      <c r="A6" s="784"/>
      <c r="B6" s="791"/>
      <c r="C6" s="757"/>
      <c r="D6" s="146" t="s">
        <v>397</v>
      </c>
      <c r="E6" s="442">
        <v>1</v>
      </c>
      <c r="F6" s="442"/>
      <c r="G6" s="192"/>
      <c r="H6" s="192"/>
      <c r="I6" s="192"/>
      <c r="J6" s="781"/>
      <c r="K6" s="771"/>
    </row>
    <row r="7" spans="1:11" ht="20.25" customHeight="1">
      <c r="A7" s="784"/>
      <c r="B7" s="791"/>
      <c r="C7" s="757"/>
      <c r="D7" s="146" t="s">
        <v>398</v>
      </c>
      <c r="E7" s="442"/>
      <c r="F7" s="442"/>
      <c r="G7" s="192"/>
      <c r="H7" s="192"/>
      <c r="I7" s="192"/>
      <c r="J7" s="781"/>
      <c r="K7" s="771"/>
    </row>
    <row r="8" spans="1:11" ht="20.25" customHeight="1">
      <c r="A8" s="784"/>
      <c r="B8" s="791"/>
      <c r="C8" s="757"/>
      <c r="D8" s="146" t="s">
        <v>399</v>
      </c>
      <c r="E8" s="442"/>
      <c r="F8" s="442"/>
      <c r="G8" s="192"/>
      <c r="H8" s="192"/>
      <c r="I8" s="192"/>
      <c r="J8" s="781"/>
      <c r="K8" s="771"/>
    </row>
    <row r="9" spans="1:11" ht="20.25" customHeight="1">
      <c r="A9" s="784"/>
      <c r="B9" s="369"/>
      <c r="C9" s="757" t="s">
        <v>820</v>
      </c>
      <c r="D9" s="370" t="s">
        <v>821</v>
      </c>
      <c r="E9" s="442"/>
      <c r="F9" s="442">
        <v>1</v>
      </c>
      <c r="G9" s="278"/>
      <c r="H9" s="278"/>
      <c r="I9" s="278">
        <v>7</v>
      </c>
      <c r="J9" s="781">
        <f>SUM(E9:I11)</f>
        <v>26</v>
      </c>
      <c r="K9" s="771"/>
    </row>
    <row r="10" spans="1:11" ht="20.25" customHeight="1">
      <c r="A10" s="784"/>
      <c r="B10" s="369"/>
      <c r="C10" s="757"/>
      <c r="D10" s="370" t="s">
        <v>822</v>
      </c>
      <c r="E10" s="442">
        <v>15</v>
      </c>
      <c r="F10" s="442">
        <v>2</v>
      </c>
      <c r="G10" s="192"/>
      <c r="H10" s="192"/>
      <c r="I10" s="192"/>
      <c r="J10" s="781"/>
      <c r="K10" s="771"/>
    </row>
    <row r="11" spans="1:11" ht="20.25" customHeight="1">
      <c r="A11" s="784"/>
      <c r="B11" s="498"/>
      <c r="C11" s="757"/>
      <c r="D11" s="370" t="s">
        <v>413</v>
      </c>
      <c r="E11" s="499">
        <v>1</v>
      </c>
      <c r="F11" s="499"/>
      <c r="G11" s="499"/>
      <c r="H11" s="499"/>
      <c r="I11" s="499"/>
      <c r="J11" s="781"/>
      <c r="K11" s="772"/>
    </row>
    <row r="12" spans="1:11" ht="20.25" customHeight="1">
      <c r="A12" s="784"/>
      <c r="B12" s="774" t="s">
        <v>145</v>
      </c>
      <c r="C12" s="778" t="s">
        <v>157</v>
      </c>
      <c r="D12" s="161" t="s">
        <v>400</v>
      </c>
      <c r="E12" s="181"/>
      <c r="F12" s="181"/>
      <c r="G12" s="181"/>
      <c r="H12" s="181"/>
      <c r="I12" s="181"/>
      <c r="J12" s="776">
        <f>SUM(E12:I19)</f>
        <v>0</v>
      </c>
      <c r="K12" s="775">
        <f>SUM(J12:J25)</f>
        <v>1</v>
      </c>
    </row>
    <row r="13" spans="1:11" ht="20.25" customHeight="1">
      <c r="A13" s="784"/>
      <c r="B13" s="774"/>
      <c r="C13" s="778"/>
      <c r="D13" s="161" t="s">
        <v>396</v>
      </c>
      <c r="E13" s="181"/>
      <c r="F13" s="181"/>
      <c r="G13" s="181"/>
      <c r="H13" s="181"/>
      <c r="I13" s="181"/>
      <c r="J13" s="776"/>
      <c r="K13" s="776"/>
    </row>
    <row r="14" spans="1:11" ht="20.25" customHeight="1">
      <c r="A14" s="784"/>
      <c r="B14" s="774"/>
      <c r="C14" s="778"/>
      <c r="D14" s="161" t="s">
        <v>401</v>
      </c>
      <c r="E14" s="181"/>
      <c r="F14" s="181"/>
      <c r="G14" s="181"/>
      <c r="H14" s="181"/>
      <c r="I14" s="181"/>
      <c r="J14" s="776"/>
      <c r="K14" s="776"/>
    </row>
    <row r="15" spans="1:11" ht="20.25" customHeight="1">
      <c r="A15" s="784"/>
      <c r="B15" s="774"/>
      <c r="C15" s="778"/>
      <c r="D15" s="161" t="s">
        <v>895</v>
      </c>
      <c r="E15" s="181"/>
      <c r="F15" s="181"/>
      <c r="G15" s="181"/>
      <c r="H15" s="181"/>
      <c r="I15" s="181"/>
      <c r="J15" s="776"/>
      <c r="K15" s="776"/>
    </row>
    <row r="16" spans="1:11" ht="20.25" customHeight="1">
      <c r="A16" s="784"/>
      <c r="B16" s="774"/>
      <c r="C16" s="778"/>
      <c r="D16" s="161" t="s">
        <v>1150</v>
      </c>
      <c r="E16" s="181"/>
      <c r="F16" s="181"/>
      <c r="G16" s="181"/>
      <c r="H16" s="181"/>
      <c r="I16" s="181"/>
      <c r="J16" s="776"/>
      <c r="K16" s="776"/>
    </row>
    <row r="17" spans="1:11" ht="20.25" customHeight="1">
      <c r="A17" s="784"/>
      <c r="B17" s="774"/>
      <c r="C17" s="778"/>
      <c r="D17" s="161" t="s">
        <v>397</v>
      </c>
      <c r="E17" s="181"/>
      <c r="F17" s="181"/>
      <c r="G17" s="181"/>
      <c r="H17" s="181"/>
      <c r="I17" s="181"/>
      <c r="J17" s="776"/>
      <c r="K17" s="776"/>
    </row>
    <row r="18" spans="1:11" ht="20.25" customHeight="1">
      <c r="A18" s="784"/>
      <c r="B18" s="774"/>
      <c r="C18" s="778"/>
      <c r="D18" s="161" t="s">
        <v>399</v>
      </c>
      <c r="E18" s="181"/>
      <c r="F18" s="181"/>
      <c r="G18" s="181"/>
      <c r="H18" s="181"/>
      <c r="I18" s="181"/>
      <c r="J18" s="776"/>
      <c r="K18" s="776"/>
    </row>
    <row r="19" spans="1:11" ht="20.25" customHeight="1">
      <c r="A19" s="784"/>
      <c r="B19" s="774"/>
      <c r="C19" s="778"/>
      <c r="D19" s="161" t="s">
        <v>402</v>
      </c>
      <c r="E19" s="181"/>
      <c r="F19" s="181"/>
      <c r="G19" s="181"/>
      <c r="H19" s="181"/>
      <c r="I19" s="181"/>
      <c r="J19" s="776"/>
      <c r="K19" s="776"/>
    </row>
    <row r="20" spans="1:11" ht="20.25" customHeight="1">
      <c r="A20" s="784"/>
      <c r="B20" s="774"/>
      <c r="C20" s="778" t="s">
        <v>16</v>
      </c>
      <c r="D20" s="161" t="s">
        <v>400</v>
      </c>
      <c r="E20" s="181"/>
      <c r="F20" s="181"/>
      <c r="G20" s="181"/>
      <c r="H20" s="181"/>
      <c r="I20" s="181"/>
      <c r="J20" s="776">
        <f>SUM(E20:I24)</f>
        <v>1</v>
      </c>
      <c r="K20" s="776"/>
    </row>
    <row r="21" spans="1:11" ht="20.25" customHeight="1">
      <c r="A21" s="784"/>
      <c r="B21" s="774"/>
      <c r="C21" s="778"/>
      <c r="D21" s="161" t="s">
        <v>403</v>
      </c>
      <c r="E21" s="181"/>
      <c r="F21" s="181"/>
      <c r="G21" s="181"/>
      <c r="H21" s="181"/>
      <c r="I21" s="181"/>
      <c r="J21" s="776"/>
      <c r="K21" s="776"/>
    </row>
    <row r="22" spans="1:11" ht="20.25" customHeight="1">
      <c r="A22" s="784"/>
      <c r="B22" s="774"/>
      <c r="C22" s="778"/>
      <c r="D22" s="161" t="s">
        <v>404</v>
      </c>
      <c r="E22" s="181"/>
      <c r="F22" s="181">
        <v>1</v>
      </c>
      <c r="G22" s="181"/>
      <c r="H22" s="181"/>
      <c r="I22" s="181"/>
      <c r="J22" s="776"/>
      <c r="K22" s="776"/>
    </row>
    <row r="23" spans="1:11" ht="20.25" customHeight="1">
      <c r="A23" s="784"/>
      <c r="B23" s="774"/>
      <c r="C23" s="778"/>
      <c r="D23" s="161" t="s">
        <v>405</v>
      </c>
      <c r="E23" s="181"/>
      <c r="F23" s="181"/>
      <c r="G23" s="181"/>
      <c r="H23" s="181"/>
      <c r="I23" s="181"/>
      <c r="J23" s="776"/>
      <c r="K23" s="776"/>
    </row>
    <row r="24" spans="1:11" ht="20.25" customHeight="1">
      <c r="A24" s="784"/>
      <c r="B24" s="774"/>
      <c r="C24" s="778"/>
      <c r="D24" s="161" t="s">
        <v>402</v>
      </c>
      <c r="E24" s="181"/>
      <c r="F24" s="181"/>
      <c r="G24" s="181"/>
      <c r="H24" s="181"/>
      <c r="I24" s="181"/>
      <c r="J24" s="776"/>
      <c r="K24" s="776"/>
    </row>
    <row r="25" spans="1:11" ht="20.25" customHeight="1">
      <c r="A25" s="784"/>
      <c r="B25" s="153"/>
      <c r="C25" s="189" t="s">
        <v>230</v>
      </c>
      <c r="D25" s="161"/>
      <c r="E25" s="181"/>
      <c r="F25" s="181"/>
      <c r="G25" s="181"/>
      <c r="H25" s="181"/>
      <c r="I25" s="181"/>
      <c r="J25" s="163">
        <f>SUM(E25:I25)</f>
        <v>0</v>
      </c>
      <c r="K25" s="777"/>
    </row>
    <row r="26" spans="1:11" ht="20.25" customHeight="1">
      <c r="A26" s="784"/>
      <c r="B26" s="779" t="s">
        <v>152</v>
      </c>
      <c r="C26" s="757" t="s">
        <v>38</v>
      </c>
      <c r="D26" s="146" t="s">
        <v>938</v>
      </c>
      <c r="E26" s="442"/>
      <c r="F26" s="442"/>
      <c r="G26" s="192"/>
      <c r="H26" s="192"/>
      <c r="I26" s="192"/>
      <c r="J26" s="781">
        <f>SUM(E26:I30)</f>
        <v>1</v>
      </c>
      <c r="K26" s="780">
        <f>SUM(J26)</f>
        <v>1</v>
      </c>
    </row>
    <row r="27" spans="1:11" ht="20.25" customHeight="1">
      <c r="A27" s="784"/>
      <c r="B27" s="779"/>
      <c r="C27" s="757"/>
      <c r="D27" s="146" t="s">
        <v>963</v>
      </c>
      <c r="E27" s="442"/>
      <c r="F27" s="442"/>
      <c r="G27" s="192"/>
      <c r="H27" s="192"/>
      <c r="I27" s="192"/>
      <c r="J27" s="781"/>
      <c r="K27" s="781"/>
    </row>
    <row r="28" spans="1:11" ht="20.25" customHeight="1">
      <c r="A28" s="784"/>
      <c r="B28" s="779"/>
      <c r="C28" s="757"/>
      <c r="D28" s="370" t="s">
        <v>964</v>
      </c>
      <c r="E28" s="597"/>
      <c r="F28" s="597"/>
      <c r="G28" s="597"/>
      <c r="H28" s="597"/>
      <c r="I28" s="597"/>
      <c r="J28" s="781"/>
      <c r="K28" s="781"/>
    </row>
    <row r="29" spans="1:11" ht="20.25" customHeight="1">
      <c r="A29" s="784"/>
      <c r="B29" s="779"/>
      <c r="C29" s="757"/>
      <c r="D29" s="370" t="s">
        <v>965</v>
      </c>
      <c r="E29" s="597">
        <v>1</v>
      </c>
      <c r="F29" s="597"/>
      <c r="G29" s="597"/>
      <c r="H29" s="597"/>
      <c r="I29" s="597"/>
      <c r="J29" s="781"/>
      <c r="K29" s="781"/>
    </row>
    <row r="30" spans="1:11" ht="20.25" customHeight="1">
      <c r="A30" s="784"/>
      <c r="B30" s="779"/>
      <c r="C30" s="757"/>
      <c r="D30" s="146" t="s">
        <v>406</v>
      </c>
      <c r="E30" s="442"/>
      <c r="F30" s="442"/>
      <c r="G30" s="192"/>
      <c r="H30" s="192"/>
      <c r="I30" s="192"/>
      <c r="J30" s="781"/>
      <c r="K30" s="782"/>
    </row>
    <row r="31" spans="1:11" ht="20.25" customHeight="1">
      <c r="A31" s="784"/>
      <c r="B31" s="774" t="s">
        <v>149</v>
      </c>
      <c r="C31" s="778" t="s">
        <v>44</v>
      </c>
      <c r="D31" s="161" t="s">
        <v>407</v>
      </c>
      <c r="E31" s="181">
        <v>1</v>
      </c>
      <c r="F31" s="333"/>
      <c r="G31" s="333"/>
      <c r="H31" s="333">
        <v>1</v>
      </c>
      <c r="I31" s="334"/>
      <c r="J31" s="776">
        <f>SUM(E31:I33)</f>
        <v>6</v>
      </c>
      <c r="K31" s="775">
        <f>SUM(J31:J62)</f>
        <v>25</v>
      </c>
    </row>
    <row r="32" spans="1:11" ht="20.25" customHeight="1">
      <c r="A32" s="784"/>
      <c r="B32" s="774"/>
      <c r="C32" s="778"/>
      <c r="D32" s="161" t="s">
        <v>408</v>
      </c>
      <c r="E32" s="181">
        <v>3</v>
      </c>
      <c r="F32" s="333"/>
      <c r="G32" s="333"/>
      <c r="H32" s="333"/>
      <c r="I32" s="334"/>
      <c r="J32" s="776"/>
      <c r="K32" s="776"/>
    </row>
    <row r="33" spans="1:11" ht="20.25" customHeight="1">
      <c r="A33" s="784"/>
      <c r="B33" s="774"/>
      <c r="C33" s="778"/>
      <c r="D33" s="161" t="s">
        <v>409</v>
      </c>
      <c r="E33" s="181">
        <v>1</v>
      </c>
      <c r="F33" s="333"/>
      <c r="G33" s="333"/>
      <c r="H33" s="333"/>
      <c r="I33" s="334"/>
      <c r="J33" s="776"/>
      <c r="K33" s="776"/>
    </row>
    <row r="34" spans="1:11" ht="20.25" customHeight="1">
      <c r="A34" s="784"/>
      <c r="B34" s="774"/>
      <c r="C34" s="778" t="s">
        <v>45</v>
      </c>
      <c r="D34" s="161" t="s">
        <v>400</v>
      </c>
      <c r="E34" s="181"/>
      <c r="F34" s="333"/>
      <c r="G34" s="333"/>
      <c r="H34" s="333"/>
      <c r="I34" s="334"/>
      <c r="J34" s="776">
        <f>SUM(E34:I39)</f>
        <v>7</v>
      </c>
      <c r="K34" s="776"/>
    </row>
    <row r="35" spans="1:11" ht="20.25" customHeight="1">
      <c r="A35" s="784"/>
      <c r="B35" s="774"/>
      <c r="C35" s="778"/>
      <c r="D35" s="161" t="s">
        <v>410</v>
      </c>
      <c r="E35" s="181"/>
      <c r="F35" s="333"/>
      <c r="G35" s="333"/>
      <c r="H35" s="333"/>
      <c r="I35" s="334"/>
      <c r="J35" s="776"/>
      <c r="K35" s="776"/>
    </row>
    <row r="36" spans="1:11" ht="20.25" customHeight="1">
      <c r="A36" s="784"/>
      <c r="B36" s="774"/>
      <c r="C36" s="778"/>
      <c r="D36" s="161" t="s">
        <v>411</v>
      </c>
      <c r="E36" s="181"/>
      <c r="F36" s="333"/>
      <c r="G36" s="333"/>
      <c r="H36" s="333"/>
      <c r="I36" s="334"/>
      <c r="J36" s="776"/>
      <c r="K36" s="776"/>
    </row>
    <row r="37" spans="1:11" ht="20.25" customHeight="1">
      <c r="A37" s="784"/>
      <c r="B37" s="774"/>
      <c r="C37" s="778"/>
      <c r="D37" s="161" t="s">
        <v>412</v>
      </c>
      <c r="E37" s="181">
        <v>3</v>
      </c>
      <c r="F37" s="333">
        <v>1</v>
      </c>
      <c r="G37" s="333"/>
      <c r="H37" s="333"/>
      <c r="I37" s="334">
        <v>1</v>
      </c>
      <c r="J37" s="776"/>
      <c r="K37" s="776"/>
    </row>
    <row r="38" spans="1:11" ht="20.25" customHeight="1">
      <c r="A38" s="784"/>
      <c r="B38" s="774"/>
      <c r="C38" s="778"/>
      <c r="D38" s="161" t="s">
        <v>413</v>
      </c>
      <c r="E38" s="181"/>
      <c r="F38" s="333">
        <v>1</v>
      </c>
      <c r="G38" s="333"/>
      <c r="H38" s="333"/>
      <c r="I38" s="334"/>
      <c r="J38" s="776"/>
      <c r="K38" s="776"/>
    </row>
    <row r="39" spans="1:11" ht="20.25" customHeight="1">
      <c r="A39" s="784"/>
      <c r="B39" s="774"/>
      <c r="C39" s="778"/>
      <c r="D39" s="161" t="s">
        <v>414</v>
      </c>
      <c r="E39" s="181"/>
      <c r="F39" s="333"/>
      <c r="G39" s="333"/>
      <c r="H39" s="333"/>
      <c r="I39" s="334">
        <v>1</v>
      </c>
      <c r="J39" s="776"/>
      <c r="K39" s="776"/>
    </row>
    <row r="40" spans="1:11" ht="20.25" customHeight="1">
      <c r="A40" s="784"/>
      <c r="B40" s="774"/>
      <c r="C40" s="778" t="s">
        <v>46</v>
      </c>
      <c r="D40" s="161" t="s">
        <v>415</v>
      </c>
      <c r="E40" s="181"/>
      <c r="F40" s="333"/>
      <c r="G40" s="333"/>
      <c r="H40" s="333"/>
      <c r="I40" s="334"/>
      <c r="J40" s="776">
        <f>SUM(E40:I44)</f>
        <v>7</v>
      </c>
      <c r="K40" s="776"/>
    </row>
    <row r="41" spans="1:11" ht="20.25" customHeight="1">
      <c r="A41" s="784"/>
      <c r="B41" s="774"/>
      <c r="C41" s="778"/>
      <c r="D41" s="161" t="s">
        <v>416</v>
      </c>
      <c r="E41" s="181"/>
      <c r="F41" s="333"/>
      <c r="G41" s="333"/>
      <c r="H41" s="333"/>
      <c r="I41" s="334"/>
      <c r="J41" s="776"/>
      <c r="K41" s="776"/>
    </row>
    <row r="42" spans="1:11" ht="20.25" customHeight="1">
      <c r="A42" s="784"/>
      <c r="B42" s="774"/>
      <c r="C42" s="778"/>
      <c r="D42" s="161" t="s">
        <v>417</v>
      </c>
      <c r="E42" s="181"/>
      <c r="F42" s="333"/>
      <c r="G42" s="333"/>
      <c r="H42" s="333"/>
      <c r="I42" s="334"/>
      <c r="J42" s="776"/>
      <c r="K42" s="776"/>
    </row>
    <row r="43" spans="1:11" ht="20.25" customHeight="1">
      <c r="A43" s="784"/>
      <c r="B43" s="774"/>
      <c r="C43" s="778"/>
      <c r="D43" s="161" t="s">
        <v>418</v>
      </c>
      <c r="E43" s="181">
        <v>4</v>
      </c>
      <c r="F43" s="333">
        <v>1</v>
      </c>
      <c r="G43" s="333"/>
      <c r="H43" s="333"/>
      <c r="I43" s="334">
        <v>1</v>
      </c>
      <c r="J43" s="776"/>
      <c r="K43" s="776"/>
    </row>
    <row r="44" spans="1:11" ht="20.25" customHeight="1">
      <c r="A44" s="784"/>
      <c r="B44" s="774"/>
      <c r="C44" s="778"/>
      <c r="D44" s="161" t="s">
        <v>419</v>
      </c>
      <c r="E44" s="181">
        <v>1</v>
      </c>
      <c r="F44" s="333"/>
      <c r="G44" s="333"/>
      <c r="H44" s="333"/>
      <c r="I44" s="334"/>
      <c r="J44" s="776"/>
      <c r="K44" s="776"/>
    </row>
    <row r="45" spans="1:11" ht="20.25" customHeight="1">
      <c r="A45" s="784"/>
      <c r="B45" s="774"/>
      <c r="C45" s="778" t="s">
        <v>58</v>
      </c>
      <c r="D45" s="161" t="s">
        <v>420</v>
      </c>
      <c r="E45" s="441"/>
      <c r="F45" s="333"/>
      <c r="G45" s="333"/>
      <c r="H45" s="333"/>
      <c r="I45" s="334"/>
      <c r="J45" s="776">
        <f>SUM(E45:I48)</f>
        <v>1</v>
      </c>
      <c r="K45" s="776"/>
    </row>
    <row r="46" spans="1:11" ht="20.25" customHeight="1">
      <c r="A46" s="784"/>
      <c r="B46" s="774"/>
      <c r="C46" s="778"/>
      <c r="D46" s="161" t="s">
        <v>421</v>
      </c>
      <c r="E46" s="181"/>
      <c r="F46" s="333"/>
      <c r="G46" s="333"/>
      <c r="H46" s="333"/>
      <c r="I46" s="334"/>
      <c r="J46" s="776"/>
      <c r="K46" s="776"/>
    </row>
    <row r="47" spans="1:11" ht="20.25" customHeight="1">
      <c r="A47" s="784"/>
      <c r="B47" s="774"/>
      <c r="C47" s="778"/>
      <c r="D47" s="161" t="s">
        <v>413</v>
      </c>
      <c r="E47" s="181">
        <v>1</v>
      </c>
      <c r="F47" s="333"/>
      <c r="G47" s="333"/>
      <c r="H47" s="333"/>
      <c r="I47" s="334"/>
      <c r="J47" s="776"/>
      <c r="K47" s="776"/>
    </row>
    <row r="48" spans="1:11" ht="20.25" customHeight="1">
      <c r="A48" s="784"/>
      <c r="B48" s="774"/>
      <c r="C48" s="778"/>
      <c r="D48" s="161" t="s">
        <v>419</v>
      </c>
      <c r="E48" s="181"/>
      <c r="F48" s="333"/>
      <c r="G48" s="333"/>
      <c r="H48" s="333"/>
      <c r="I48" s="334"/>
      <c r="J48" s="776"/>
      <c r="K48" s="776"/>
    </row>
    <row r="49" spans="1:11" ht="20.25" customHeight="1">
      <c r="A49" s="784"/>
      <c r="B49" s="774"/>
      <c r="C49" s="189" t="s">
        <v>66</v>
      </c>
      <c r="D49" s="161"/>
      <c r="E49" s="181"/>
      <c r="F49" s="333"/>
      <c r="G49" s="333"/>
      <c r="H49" s="333"/>
      <c r="I49" s="334"/>
      <c r="J49" s="163">
        <f>SUM(E49:I49)</f>
        <v>0</v>
      </c>
      <c r="K49" s="776"/>
    </row>
    <row r="50" spans="1:11" ht="20.25" customHeight="1">
      <c r="A50" s="784"/>
      <c r="B50" s="774"/>
      <c r="C50" s="778" t="s">
        <v>158</v>
      </c>
      <c r="D50" s="187" t="s">
        <v>426</v>
      </c>
      <c r="E50" s="181"/>
      <c r="F50" s="333"/>
      <c r="G50" s="333"/>
      <c r="H50" s="333"/>
      <c r="I50" s="334">
        <v>1</v>
      </c>
      <c r="J50" s="776">
        <f>SUM(E50:I54)</f>
        <v>2</v>
      </c>
      <c r="K50" s="776"/>
    </row>
    <row r="51" spans="1:11" ht="20.25" customHeight="1">
      <c r="A51" s="784"/>
      <c r="B51" s="774"/>
      <c r="C51" s="778"/>
      <c r="D51" s="161" t="s">
        <v>427</v>
      </c>
      <c r="E51" s="181">
        <v>1</v>
      </c>
      <c r="F51" s="333"/>
      <c r="G51" s="333"/>
      <c r="H51" s="333"/>
      <c r="I51" s="334"/>
      <c r="J51" s="776"/>
      <c r="K51" s="776"/>
    </row>
    <row r="52" spans="1:11" ht="20.25" customHeight="1">
      <c r="A52" s="784"/>
      <c r="B52" s="774"/>
      <c r="C52" s="778"/>
      <c r="D52" s="164" t="s">
        <v>428</v>
      </c>
      <c r="E52" s="181"/>
      <c r="F52" s="333"/>
      <c r="G52" s="333"/>
      <c r="H52" s="333"/>
      <c r="I52" s="334"/>
      <c r="J52" s="776"/>
      <c r="K52" s="776"/>
    </row>
    <row r="53" spans="1:11" ht="20.25" customHeight="1">
      <c r="A53" s="784"/>
      <c r="B53" s="774"/>
      <c r="C53" s="778"/>
      <c r="D53" s="161" t="s">
        <v>429</v>
      </c>
      <c r="E53" s="181"/>
      <c r="F53" s="333"/>
      <c r="G53" s="333"/>
      <c r="H53" s="333"/>
      <c r="I53" s="334"/>
      <c r="J53" s="776"/>
      <c r="K53" s="776"/>
    </row>
    <row r="54" spans="1:11" ht="20.25" customHeight="1">
      <c r="A54" s="784"/>
      <c r="B54" s="774"/>
      <c r="C54" s="778"/>
      <c r="D54" s="161" t="s">
        <v>430</v>
      </c>
      <c r="E54" s="181"/>
      <c r="F54" s="333"/>
      <c r="G54" s="333"/>
      <c r="H54" s="333"/>
      <c r="I54" s="334"/>
      <c r="J54" s="776"/>
      <c r="K54" s="776"/>
    </row>
    <row r="55" spans="1:11" ht="20.25" customHeight="1">
      <c r="A55" s="784"/>
      <c r="B55" s="774"/>
      <c r="C55" s="778" t="s">
        <v>67</v>
      </c>
      <c r="D55" s="161" t="s">
        <v>431</v>
      </c>
      <c r="E55" s="181"/>
      <c r="F55" s="333"/>
      <c r="G55" s="333"/>
      <c r="H55" s="333"/>
      <c r="I55" s="334"/>
      <c r="J55" s="776">
        <f>SUM(E55:I57)</f>
        <v>0</v>
      </c>
      <c r="K55" s="776"/>
    </row>
    <row r="56" spans="1:11" ht="20.25" customHeight="1">
      <c r="A56" s="784"/>
      <c r="B56" s="774"/>
      <c r="C56" s="778"/>
      <c r="D56" s="161" t="s">
        <v>432</v>
      </c>
      <c r="E56" s="181"/>
      <c r="F56" s="333"/>
      <c r="G56" s="333"/>
      <c r="H56" s="333"/>
      <c r="I56" s="334"/>
      <c r="J56" s="776"/>
      <c r="K56" s="776"/>
    </row>
    <row r="57" spans="1:11" ht="20.25" customHeight="1">
      <c r="A57" s="784"/>
      <c r="B57" s="774"/>
      <c r="C57" s="778"/>
      <c r="D57" s="161" t="s">
        <v>433</v>
      </c>
      <c r="E57" s="181"/>
      <c r="F57" s="333"/>
      <c r="G57" s="333"/>
      <c r="H57" s="333"/>
      <c r="I57" s="334"/>
      <c r="J57" s="776"/>
      <c r="K57" s="776"/>
    </row>
    <row r="58" spans="1:11" ht="20.25" customHeight="1">
      <c r="A58" s="784"/>
      <c r="B58" s="774"/>
      <c r="C58" s="778" t="s">
        <v>125</v>
      </c>
      <c r="D58" s="161" t="s">
        <v>422</v>
      </c>
      <c r="E58" s="181"/>
      <c r="F58" s="333"/>
      <c r="G58" s="333"/>
      <c r="H58" s="333"/>
      <c r="I58" s="334">
        <v>1</v>
      </c>
      <c r="J58" s="776">
        <f>SUM(E58:I62)</f>
        <v>2</v>
      </c>
      <c r="K58" s="776"/>
    </row>
    <row r="59" spans="1:11" ht="20.25" customHeight="1">
      <c r="A59" s="784"/>
      <c r="B59" s="153"/>
      <c r="C59" s="778"/>
      <c r="D59" s="161" t="s">
        <v>423</v>
      </c>
      <c r="E59" s="181"/>
      <c r="F59" s="333"/>
      <c r="G59" s="333"/>
      <c r="H59" s="333"/>
      <c r="I59" s="334"/>
      <c r="J59" s="776"/>
      <c r="K59" s="776"/>
    </row>
    <row r="60" spans="1:11" ht="20.25" customHeight="1">
      <c r="A60" s="784"/>
      <c r="B60" s="153"/>
      <c r="C60" s="778"/>
      <c r="D60" s="161" t="s">
        <v>424</v>
      </c>
      <c r="E60" s="181"/>
      <c r="F60" s="333"/>
      <c r="G60" s="333"/>
      <c r="H60" s="333"/>
      <c r="I60" s="334"/>
      <c r="J60" s="776"/>
      <c r="K60" s="776"/>
    </row>
    <row r="61" spans="1:11" ht="20.25" customHeight="1">
      <c r="A61" s="784"/>
      <c r="B61" s="625"/>
      <c r="C61" s="778"/>
      <c r="D61" s="161" t="s">
        <v>1002</v>
      </c>
      <c r="E61" s="181"/>
      <c r="F61" s="333"/>
      <c r="G61" s="333"/>
      <c r="H61" s="333"/>
      <c r="I61" s="334"/>
      <c r="J61" s="776"/>
      <c r="K61" s="776"/>
    </row>
    <row r="62" spans="1:11" ht="20.25" customHeight="1">
      <c r="A62" s="784"/>
      <c r="B62" s="153"/>
      <c r="C62" s="778"/>
      <c r="D62" s="161" t="s">
        <v>425</v>
      </c>
      <c r="E62" s="181">
        <v>1</v>
      </c>
      <c r="F62" s="333"/>
      <c r="G62" s="333"/>
      <c r="H62" s="333"/>
      <c r="I62" s="334"/>
      <c r="J62" s="776"/>
      <c r="K62" s="777"/>
    </row>
    <row r="63" spans="1:11" ht="20.25" customHeight="1">
      <c r="A63" s="784"/>
      <c r="B63" s="609"/>
      <c r="C63" s="611"/>
      <c r="D63" s="161" t="s">
        <v>967</v>
      </c>
      <c r="E63" s="181"/>
      <c r="F63" s="333"/>
      <c r="G63" s="333"/>
      <c r="H63" s="333"/>
      <c r="I63" s="334"/>
      <c r="J63" s="610"/>
      <c r="K63" s="610"/>
    </row>
    <row r="64" spans="1:11" ht="20.25" customHeight="1">
      <c r="A64" s="784"/>
      <c r="B64" s="787" t="s">
        <v>150</v>
      </c>
      <c r="C64" s="757" t="s">
        <v>71</v>
      </c>
      <c r="D64" s="231" t="s">
        <v>990</v>
      </c>
      <c r="E64" s="442"/>
      <c r="F64" s="335"/>
      <c r="G64" s="335"/>
      <c r="H64" s="335"/>
      <c r="I64" s="336"/>
      <c r="J64" s="781">
        <f>SUM(E64:I69)</f>
        <v>5</v>
      </c>
      <c r="K64" s="780">
        <f>SUM(J64:J87)</f>
        <v>18</v>
      </c>
    </row>
    <row r="65" spans="1:11" ht="20.25" customHeight="1">
      <c r="A65" s="784"/>
      <c r="B65" s="787"/>
      <c r="C65" s="757"/>
      <c r="D65" s="370" t="s">
        <v>422</v>
      </c>
      <c r="E65" s="607"/>
      <c r="F65" s="335"/>
      <c r="G65" s="335"/>
      <c r="H65" s="335"/>
      <c r="I65" s="336"/>
      <c r="J65" s="781"/>
      <c r="K65" s="781"/>
    </row>
    <row r="66" spans="1:11" ht="20.25" customHeight="1">
      <c r="A66" s="784"/>
      <c r="B66" s="787"/>
      <c r="C66" s="757"/>
      <c r="D66" s="231" t="s">
        <v>437</v>
      </c>
      <c r="E66" s="442"/>
      <c r="F66" s="335"/>
      <c r="G66" s="335"/>
      <c r="H66" s="335"/>
      <c r="I66" s="336"/>
      <c r="J66" s="781"/>
      <c r="K66" s="781"/>
    </row>
    <row r="67" spans="1:11" ht="20.25" customHeight="1">
      <c r="A67" s="784"/>
      <c r="B67" s="787"/>
      <c r="C67" s="757"/>
      <c r="D67" s="370" t="s">
        <v>255</v>
      </c>
      <c r="E67" s="597"/>
      <c r="F67" s="335"/>
      <c r="G67" s="335"/>
      <c r="H67" s="335"/>
      <c r="I67" s="336">
        <v>2</v>
      </c>
      <c r="J67" s="781"/>
      <c r="K67" s="781"/>
    </row>
    <row r="68" spans="1:11" ht="20.25" customHeight="1">
      <c r="A68" s="784"/>
      <c r="B68" s="787"/>
      <c r="C68" s="757"/>
      <c r="D68" s="370" t="s">
        <v>1017</v>
      </c>
      <c r="E68" s="641">
        <v>2</v>
      </c>
      <c r="F68" s="335"/>
      <c r="G68" s="335"/>
      <c r="H68" s="335"/>
      <c r="I68" s="336"/>
      <c r="J68" s="781"/>
      <c r="K68" s="781"/>
    </row>
    <row r="69" spans="1:11" ht="20.25" customHeight="1">
      <c r="A69" s="784"/>
      <c r="B69" s="787"/>
      <c r="C69" s="757"/>
      <c r="D69" s="231" t="s">
        <v>966</v>
      </c>
      <c r="E69" s="442">
        <v>1</v>
      </c>
      <c r="F69" s="335"/>
      <c r="G69" s="335"/>
      <c r="H69" s="335"/>
      <c r="I69" s="336"/>
      <c r="J69" s="781"/>
      <c r="K69" s="781"/>
    </row>
    <row r="70" spans="1:11" ht="20.25" customHeight="1">
      <c r="A70" s="784"/>
      <c r="B70" s="787"/>
      <c r="C70" s="757" t="s">
        <v>435</v>
      </c>
      <c r="D70" s="231" t="s">
        <v>1151</v>
      </c>
      <c r="E70" s="442"/>
      <c r="F70" s="335"/>
      <c r="G70" s="335"/>
      <c r="H70" s="335"/>
      <c r="I70" s="336"/>
      <c r="J70" s="781">
        <f>SUM(E70:I74)</f>
        <v>3</v>
      </c>
      <c r="K70" s="781"/>
    </row>
    <row r="71" spans="1:11" ht="20.25" customHeight="1">
      <c r="A71" s="784"/>
      <c r="B71" s="787"/>
      <c r="C71" s="757"/>
      <c r="D71" s="370" t="s">
        <v>1152</v>
      </c>
      <c r="E71" s="718"/>
      <c r="F71" s="335"/>
      <c r="G71" s="335"/>
      <c r="H71" s="335"/>
      <c r="I71" s="336"/>
      <c r="J71" s="781"/>
      <c r="K71" s="781"/>
    </row>
    <row r="72" spans="1:11" ht="20.25" customHeight="1">
      <c r="A72" s="784"/>
      <c r="B72" s="787"/>
      <c r="C72" s="757"/>
      <c r="D72" s="370" t="s">
        <v>434</v>
      </c>
      <c r="E72" s="597"/>
      <c r="F72" s="335"/>
      <c r="G72" s="335"/>
      <c r="H72" s="335"/>
      <c r="I72" s="336"/>
      <c r="J72" s="781"/>
      <c r="K72" s="781"/>
    </row>
    <row r="73" spans="1:11" ht="20.25" customHeight="1">
      <c r="A73" s="784"/>
      <c r="B73" s="787"/>
      <c r="C73" s="757"/>
      <c r="D73" s="370" t="s">
        <v>967</v>
      </c>
      <c r="E73" s="597">
        <v>3</v>
      </c>
      <c r="F73" s="335"/>
      <c r="G73" s="335"/>
      <c r="H73" s="335"/>
      <c r="I73" s="336"/>
      <c r="J73" s="781"/>
      <c r="K73" s="781"/>
    </row>
    <row r="74" spans="1:11" ht="20.25" customHeight="1">
      <c r="A74" s="784"/>
      <c r="B74" s="787"/>
      <c r="C74" s="757"/>
      <c r="D74" s="231" t="s">
        <v>1102</v>
      </c>
      <c r="E74" s="442"/>
      <c r="F74" s="335"/>
      <c r="G74" s="335"/>
      <c r="H74" s="335"/>
      <c r="I74" s="336"/>
      <c r="J74" s="781"/>
      <c r="K74" s="781"/>
    </row>
    <row r="75" spans="1:11" ht="20.25" customHeight="1">
      <c r="A75" s="784"/>
      <c r="B75" s="787"/>
      <c r="C75" s="757"/>
      <c r="D75" s="370" t="s">
        <v>1103</v>
      </c>
      <c r="E75" s="687"/>
      <c r="F75" s="335"/>
      <c r="G75" s="335"/>
      <c r="H75" s="335"/>
      <c r="I75" s="336"/>
      <c r="J75" s="685"/>
      <c r="K75" s="781"/>
    </row>
    <row r="76" spans="1:11" ht="20.25" customHeight="1">
      <c r="A76" s="784"/>
      <c r="B76" s="787"/>
      <c r="C76" s="757"/>
      <c r="D76" s="370" t="s">
        <v>991</v>
      </c>
      <c r="E76" s="607"/>
      <c r="F76" s="335"/>
      <c r="G76" s="335"/>
      <c r="H76" s="335"/>
      <c r="I76" s="336"/>
      <c r="J76" s="606"/>
      <c r="K76" s="781"/>
    </row>
    <row r="77" spans="1:11" ht="20.25" customHeight="1">
      <c r="A77" s="784"/>
      <c r="B77" s="787"/>
      <c r="C77" s="757" t="s">
        <v>78</v>
      </c>
      <c r="D77" s="231" t="s">
        <v>434</v>
      </c>
      <c r="E77" s="442">
        <v>2</v>
      </c>
      <c r="F77" s="335"/>
      <c r="G77" s="335"/>
      <c r="H77" s="335"/>
      <c r="I77" s="336"/>
      <c r="J77" s="781">
        <f>SUM(E77:I79)</f>
        <v>4</v>
      </c>
      <c r="K77" s="781"/>
    </row>
    <row r="78" spans="1:11" ht="20.25" customHeight="1">
      <c r="A78" s="784"/>
      <c r="B78" s="787"/>
      <c r="C78" s="757"/>
      <c r="D78" s="231" t="s">
        <v>436</v>
      </c>
      <c r="E78" s="442"/>
      <c r="F78" s="335"/>
      <c r="G78" s="335"/>
      <c r="H78" s="335"/>
      <c r="I78" s="336"/>
      <c r="J78" s="781"/>
      <c r="K78" s="781"/>
    </row>
    <row r="79" spans="1:11" ht="20.25" customHeight="1">
      <c r="A79" s="784"/>
      <c r="B79" s="787"/>
      <c r="C79" s="757"/>
      <c r="D79" s="231" t="s">
        <v>255</v>
      </c>
      <c r="E79" s="442">
        <v>1</v>
      </c>
      <c r="F79" s="335"/>
      <c r="G79" s="335"/>
      <c r="H79" s="335"/>
      <c r="I79" s="336">
        <v>1</v>
      </c>
      <c r="J79" s="781"/>
      <c r="K79" s="781"/>
    </row>
    <row r="80" spans="1:11" ht="20.25" customHeight="1">
      <c r="A80" s="784"/>
      <c r="B80" s="787"/>
      <c r="C80" s="186" t="s">
        <v>439</v>
      </c>
      <c r="D80" s="231" t="s">
        <v>438</v>
      </c>
      <c r="E80" s="442"/>
      <c r="F80" s="335"/>
      <c r="G80" s="335"/>
      <c r="H80" s="335"/>
      <c r="I80" s="336"/>
      <c r="J80" s="226">
        <f>SUM(E80:I80)</f>
        <v>0</v>
      </c>
      <c r="K80" s="781"/>
    </row>
    <row r="81" spans="1:11" ht="20.25" customHeight="1">
      <c r="A81" s="784"/>
      <c r="B81" s="787"/>
      <c r="C81" s="785" t="s">
        <v>216</v>
      </c>
      <c r="D81" s="188" t="s">
        <v>440</v>
      </c>
      <c r="E81" s="442"/>
      <c r="F81" s="335"/>
      <c r="G81" s="335"/>
      <c r="H81" s="335"/>
      <c r="I81" s="336"/>
      <c r="J81" s="781">
        <f>SUM(E81:I82)</f>
        <v>6</v>
      </c>
      <c r="K81" s="781"/>
    </row>
    <row r="82" spans="1:11" ht="20.25" customHeight="1">
      <c r="A82" s="784"/>
      <c r="B82" s="787"/>
      <c r="C82" s="785"/>
      <c r="D82" s="188" t="s">
        <v>441</v>
      </c>
      <c r="E82" s="442">
        <v>3</v>
      </c>
      <c r="F82" s="335"/>
      <c r="G82" s="335"/>
      <c r="H82" s="335"/>
      <c r="I82" s="336">
        <v>3</v>
      </c>
      <c r="J82" s="781"/>
      <c r="K82" s="781"/>
    </row>
    <row r="83" spans="1:11" ht="20.25" customHeight="1">
      <c r="A83" s="784"/>
      <c r="B83" s="787"/>
      <c r="C83" s="636"/>
      <c r="D83" s="188" t="s">
        <v>1018</v>
      </c>
      <c r="E83" s="641"/>
      <c r="F83" s="335"/>
      <c r="G83" s="335"/>
      <c r="H83" s="335"/>
      <c r="I83" s="336"/>
      <c r="J83" s="635"/>
      <c r="K83" s="781"/>
    </row>
    <row r="84" spans="1:11" ht="20.25" customHeight="1">
      <c r="A84" s="784"/>
      <c r="B84" s="787"/>
      <c r="C84" s="636"/>
      <c r="D84" s="188" t="s">
        <v>1019</v>
      </c>
      <c r="E84" s="641"/>
      <c r="F84" s="335"/>
      <c r="G84" s="335"/>
      <c r="H84" s="335"/>
      <c r="I84" s="336"/>
      <c r="J84" s="635"/>
      <c r="K84" s="781"/>
    </row>
    <row r="85" spans="1:11" ht="20.25" customHeight="1">
      <c r="A85" s="784"/>
      <c r="B85" s="787"/>
      <c r="C85" s="786" t="s">
        <v>251</v>
      </c>
      <c r="D85" s="188" t="s">
        <v>383</v>
      </c>
      <c r="E85" s="442"/>
      <c r="F85" s="335"/>
      <c r="G85" s="335"/>
      <c r="H85" s="335"/>
      <c r="I85" s="336"/>
      <c r="J85" s="781">
        <f>SUM(E85:I86)</f>
        <v>0</v>
      </c>
      <c r="K85" s="781"/>
    </row>
    <row r="86" spans="1:11" ht="20.25" customHeight="1">
      <c r="A86" s="784"/>
      <c r="B86" s="787"/>
      <c r="C86" s="786"/>
      <c r="D86" s="188" t="s">
        <v>442</v>
      </c>
      <c r="E86" s="442"/>
      <c r="F86" s="335"/>
      <c r="G86" s="335"/>
      <c r="H86" s="335"/>
      <c r="I86" s="336"/>
      <c r="J86" s="781"/>
      <c r="K86" s="781"/>
    </row>
    <row r="87" spans="1:11" ht="20.25" customHeight="1">
      <c r="A87" s="784"/>
      <c r="B87" s="787"/>
      <c r="C87" s="785" t="s">
        <v>285</v>
      </c>
      <c r="D87" s="188" t="s">
        <v>383</v>
      </c>
      <c r="E87" s="442"/>
      <c r="F87" s="335"/>
      <c r="G87" s="335"/>
      <c r="H87" s="335"/>
      <c r="I87" s="336"/>
      <c r="J87" s="781">
        <f>SUM(E87:I88)</f>
        <v>0</v>
      </c>
      <c r="K87" s="781"/>
    </row>
    <row r="88" spans="1:11" ht="20.25" customHeight="1">
      <c r="A88" s="149"/>
      <c r="B88" s="788"/>
      <c r="C88" s="789"/>
      <c r="D88" s="196" t="s">
        <v>442</v>
      </c>
      <c r="E88" s="394"/>
      <c r="F88" s="337"/>
      <c r="G88" s="337"/>
      <c r="H88" s="337"/>
      <c r="I88" s="338"/>
      <c r="J88" s="782"/>
      <c r="K88" s="782"/>
    </row>
    <row r="89" spans="1:11" ht="16.5">
      <c r="A89" s="754"/>
      <c r="B89" s="755"/>
      <c r="C89" s="755"/>
      <c r="D89" s="148"/>
      <c r="E89" s="339">
        <f>SUM(E2:E87)</f>
        <v>47</v>
      </c>
      <c r="F89" s="339">
        <f>SUM(F2:F87)</f>
        <v>7</v>
      </c>
      <c r="G89" s="339">
        <f>SUM(G2:G87)</f>
        <v>0</v>
      </c>
      <c r="H89" s="339">
        <f>SUM(H2:H87)</f>
        <v>1</v>
      </c>
      <c r="I89" s="339">
        <f>SUM(I2:I87)</f>
        <v>18</v>
      </c>
      <c r="J89" s="76">
        <f>SUM(E89:I89)</f>
        <v>73</v>
      </c>
      <c r="K89" s="76">
        <f>SUM(K2:K88)</f>
        <v>73</v>
      </c>
    </row>
    <row r="92" spans="1:11" s="470" customFormat="1">
      <c r="C92" s="473"/>
      <c r="D92" s="474"/>
      <c r="G92" s="475"/>
      <c r="H92" s="475"/>
      <c r="I92" s="475"/>
    </row>
    <row r="93" spans="1:11" s="470" customFormat="1">
      <c r="C93" s="473"/>
      <c r="D93" s="474"/>
      <c r="G93" s="475"/>
      <c r="H93" s="475"/>
      <c r="I93" s="475"/>
    </row>
    <row r="94" spans="1:11" s="470" customFormat="1">
      <c r="C94" s="473"/>
      <c r="D94" s="474"/>
      <c r="G94" s="475"/>
      <c r="H94" s="475"/>
      <c r="I94" s="475"/>
    </row>
    <row r="95" spans="1:11" s="470" customFormat="1">
      <c r="C95" s="473"/>
      <c r="D95" s="474"/>
      <c r="G95" s="475"/>
      <c r="H95" s="475"/>
      <c r="I95" s="475"/>
    </row>
    <row r="96" spans="1:11" s="470" customFormat="1">
      <c r="C96" s="473"/>
      <c r="D96" s="474"/>
      <c r="G96" s="475"/>
      <c r="H96" s="475"/>
      <c r="I96" s="475"/>
    </row>
    <row r="97" spans="3:9" s="470" customFormat="1">
      <c r="C97" s="473"/>
      <c r="D97" s="474"/>
      <c r="G97" s="475"/>
      <c r="H97" s="475"/>
      <c r="I97" s="475"/>
    </row>
    <row r="98" spans="3:9" s="470" customFormat="1">
      <c r="C98" s="473"/>
      <c r="D98" s="474"/>
      <c r="G98" s="475"/>
      <c r="H98" s="475"/>
      <c r="I98" s="475"/>
    </row>
    <row r="99" spans="3:9" s="470" customFormat="1">
      <c r="C99" s="473"/>
      <c r="D99" s="474"/>
      <c r="G99" s="475"/>
      <c r="H99" s="475"/>
      <c r="I99" s="475"/>
    </row>
    <row r="100" spans="3:9" s="470" customFormat="1">
      <c r="C100" s="473"/>
      <c r="D100" s="474"/>
      <c r="G100" s="475"/>
      <c r="H100" s="475"/>
      <c r="I100" s="475"/>
    </row>
    <row r="101" spans="3:9" s="470" customFormat="1">
      <c r="C101" s="473"/>
      <c r="D101" s="474"/>
      <c r="G101" s="475"/>
      <c r="H101" s="475"/>
      <c r="I101" s="475"/>
    </row>
    <row r="102" spans="3:9" s="470" customFormat="1">
      <c r="C102" s="473"/>
      <c r="D102" s="474"/>
      <c r="G102" s="475"/>
      <c r="H102" s="475"/>
      <c r="I102" s="475"/>
    </row>
    <row r="103" spans="3:9" s="470" customFormat="1">
      <c r="C103" s="473"/>
      <c r="D103" s="474"/>
      <c r="G103" s="475"/>
      <c r="H103" s="475"/>
      <c r="I103" s="475"/>
    </row>
    <row r="104" spans="3:9" s="470" customFormat="1">
      <c r="C104" s="473"/>
      <c r="D104" s="474"/>
      <c r="G104" s="475"/>
      <c r="H104" s="475"/>
      <c r="I104" s="475"/>
    </row>
    <row r="105" spans="3:9" s="470" customFormat="1">
      <c r="C105" s="473"/>
      <c r="D105" s="474"/>
      <c r="G105" s="475"/>
      <c r="H105" s="475"/>
      <c r="I105" s="475"/>
    </row>
    <row r="106" spans="3:9" s="470" customFormat="1">
      <c r="C106" s="473"/>
      <c r="D106" s="474"/>
      <c r="G106" s="475"/>
      <c r="H106" s="475"/>
      <c r="I106" s="475"/>
    </row>
    <row r="107" spans="3:9" s="470" customFormat="1">
      <c r="C107" s="473"/>
      <c r="D107" s="474"/>
      <c r="G107" s="475"/>
      <c r="H107" s="475"/>
      <c r="I107" s="475"/>
    </row>
    <row r="108" spans="3:9" s="470" customFormat="1">
      <c r="C108" s="473"/>
      <c r="D108" s="474"/>
      <c r="G108" s="475"/>
      <c r="H108" s="475"/>
      <c r="I108" s="475"/>
    </row>
    <row r="109" spans="3:9" s="470" customFormat="1">
      <c r="C109" s="473"/>
      <c r="D109" s="474"/>
      <c r="G109" s="475"/>
      <c r="H109" s="475"/>
      <c r="I109" s="475"/>
    </row>
    <row r="110" spans="3:9" s="470" customFormat="1">
      <c r="C110" s="473"/>
      <c r="D110" s="474"/>
      <c r="G110" s="475"/>
      <c r="H110" s="475"/>
      <c r="I110" s="475"/>
    </row>
    <row r="111" spans="3:9" s="470" customFormat="1">
      <c r="C111" s="473"/>
      <c r="D111" s="474"/>
      <c r="G111" s="475"/>
      <c r="H111" s="475"/>
      <c r="I111" s="475"/>
    </row>
    <row r="112" spans="3:9" s="470" customFormat="1">
      <c r="C112" s="473"/>
      <c r="D112" s="474"/>
      <c r="G112" s="475"/>
      <c r="H112" s="475"/>
      <c r="I112" s="475"/>
    </row>
    <row r="113" spans="3:9" s="470" customFormat="1">
      <c r="C113" s="473"/>
      <c r="D113" s="474"/>
      <c r="G113" s="475"/>
      <c r="H113" s="475"/>
      <c r="I113" s="475"/>
    </row>
    <row r="114" spans="3:9" s="470" customFormat="1">
      <c r="C114" s="473"/>
      <c r="D114" s="474"/>
      <c r="G114" s="475"/>
      <c r="H114" s="475"/>
      <c r="I114" s="475"/>
    </row>
    <row r="115" spans="3:9" s="470" customFormat="1">
      <c r="C115" s="473"/>
      <c r="D115" s="474"/>
      <c r="G115" s="475"/>
      <c r="H115" s="475"/>
      <c r="I115" s="475"/>
    </row>
    <row r="116" spans="3:9" s="470" customFormat="1">
      <c r="C116" s="473"/>
      <c r="D116" s="474"/>
      <c r="G116" s="475"/>
      <c r="H116" s="475"/>
      <c r="I116" s="475"/>
    </row>
    <row r="117" spans="3:9" s="470" customFormat="1">
      <c r="C117" s="473"/>
      <c r="D117" s="474"/>
      <c r="G117" s="475"/>
      <c r="H117" s="475"/>
      <c r="I117" s="475"/>
    </row>
    <row r="118" spans="3:9" s="470" customFormat="1">
      <c r="C118" s="473"/>
      <c r="D118" s="474"/>
      <c r="G118" s="475"/>
      <c r="H118" s="475"/>
      <c r="I118" s="475"/>
    </row>
    <row r="119" spans="3:9" s="470" customFormat="1">
      <c r="C119" s="473"/>
      <c r="D119" s="474"/>
      <c r="G119" s="475"/>
      <c r="H119" s="475"/>
      <c r="I119" s="475"/>
    </row>
    <row r="120" spans="3:9" s="470" customFormat="1">
      <c r="C120" s="473"/>
      <c r="D120" s="474"/>
      <c r="G120" s="475"/>
      <c r="H120" s="475"/>
      <c r="I120" s="475"/>
    </row>
    <row r="121" spans="3:9" s="470" customFormat="1">
      <c r="C121" s="473"/>
      <c r="D121" s="474"/>
      <c r="G121" s="475"/>
      <c r="H121" s="475"/>
      <c r="I121" s="475"/>
    </row>
    <row r="122" spans="3:9" s="470" customFormat="1">
      <c r="C122" s="473"/>
      <c r="D122" s="474"/>
      <c r="G122" s="475"/>
      <c r="H122" s="475"/>
      <c r="I122" s="475"/>
    </row>
    <row r="123" spans="3:9" s="470" customFormat="1">
      <c r="C123" s="473"/>
      <c r="D123" s="474"/>
      <c r="G123" s="475"/>
      <c r="H123" s="475"/>
      <c r="I123" s="475"/>
    </row>
    <row r="124" spans="3:9" s="470" customFormat="1">
      <c r="C124" s="473"/>
      <c r="D124" s="474"/>
      <c r="G124" s="475"/>
      <c r="H124" s="475"/>
      <c r="I124" s="475"/>
    </row>
    <row r="125" spans="3:9" s="470" customFormat="1">
      <c r="C125" s="473"/>
      <c r="D125" s="474"/>
      <c r="G125" s="475"/>
      <c r="H125" s="475"/>
      <c r="I125" s="475"/>
    </row>
    <row r="126" spans="3:9" s="470" customFormat="1">
      <c r="C126" s="473"/>
      <c r="D126" s="474"/>
      <c r="G126" s="475"/>
      <c r="H126" s="475"/>
      <c r="I126" s="475"/>
    </row>
    <row r="127" spans="3:9" s="470" customFormat="1">
      <c r="C127" s="473"/>
      <c r="D127" s="474"/>
      <c r="G127" s="475"/>
      <c r="H127" s="475"/>
      <c r="I127" s="475"/>
    </row>
    <row r="128" spans="3:9" s="470" customFormat="1">
      <c r="C128" s="473"/>
      <c r="D128" s="474"/>
      <c r="G128" s="475"/>
      <c r="H128" s="475"/>
      <c r="I128" s="475"/>
    </row>
    <row r="129" spans="3:9" s="470" customFormat="1">
      <c r="C129" s="473"/>
      <c r="D129" s="474"/>
      <c r="G129" s="475"/>
      <c r="H129" s="475"/>
      <c r="I129" s="475"/>
    </row>
    <row r="130" spans="3:9" s="470" customFormat="1">
      <c r="C130" s="473"/>
      <c r="D130" s="474"/>
      <c r="G130" s="475"/>
      <c r="H130" s="475"/>
      <c r="I130" s="475"/>
    </row>
    <row r="131" spans="3:9" s="470" customFormat="1">
      <c r="C131" s="473"/>
      <c r="D131" s="474"/>
      <c r="G131" s="475"/>
      <c r="H131" s="475"/>
      <c r="I131" s="475"/>
    </row>
    <row r="132" spans="3:9" s="470" customFormat="1">
      <c r="C132" s="473"/>
      <c r="D132" s="474"/>
      <c r="G132" s="475"/>
      <c r="H132" s="475"/>
      <c r="I132" s="475"/>
    </row>
    <row r="133" spans="3:9" s="470" customFormat="1">
      <c r="C133" s="473"/>
      <c r="D133" s="474"/>
      <c r="G133" s="475"/>
      <c r="H133" s="475"/>
      <c r="I133" s="475"/>
    </row>
    <row r="134" spans="3:9" s="470" customFormat="1">
      <c r="C134" s="473"/>
      <c r="D134" s="474"/>
      <c r="G134" s="475"/>
      <c r="H134" s="475"/>
      <c r="I134" s="475"/>
    </row>
    <row r="135" spans="3:9" s="470" customFormat="1">
      <c r="C135" s="473"/>
      <c r="D135" s="474"/>
      <c r="G135" s="475"/>
      <c r="H135" s="475"/>
      <c r="I135" s="475"/>
    </row>
    <row r="136" spans="3:9" s="470" customFormat="1">
      <c r="C136" s="473"/>
      <c r="D136" s="474"/>
      <c r="G136" s="475"/>
      <c r="H136" s="475"/>
      <c r="I136" s="475"/>
    </row>
    <row r="137" spans="3:9" s="470" customFormat="1">
      <c r="C137" s="473"/>
      <c r="D137" s="474"/>
      <c r="G137" s="475"/>
      <c r="H137" s="475"/>
      <c r="I137" s="475"/>
    </row>
    <row r="138" spans="3:9" s="470" customFormat="1">
      <c r="C138" s="473"/>
      <c r="D138" s="474"/>
      <c r="G138" s="475"/>
      <c r="H138" s="475"/>
      <c r="I138" s="475"/>
    </row>
    <row r="139" spans="3:9" s="470" customFormat="1">
      <c r="C139" s="473"/>
      <c r="D139" s="474"/>
      <c r="G139" s="475"/>
      <c r="H139" s="475"/>
      <c r="I139" s="475"/>
    </row>
    <row r="140" spans="3:9" s="470" customFormat="1">
      <c r="C140" s="473"/>
      <c r="D140" s="474"/>
      <c r="G140" s="475"/>
      <c r="H140" s="475"/>
      <c r="I140" s="475"/>
    </row>
    <row r="141" spans="3:9" s="470" customFormat="1">
      <c r="C141" s="473"/>
      <c r="D141" s="474"/>
      <c r="G141" s="475"/>
      <c r="H141" s="475"/>
      <c r="I141" s="475"/>
    </row>
    <row r="142" spans="3:9" s="470" customFormat="1">
      <c r="C142" s="473"/>
      <c r="D142" s="474"/>
      <c r="G142" s="475"/>
      <c r="H142" s="475"/>
      <c r="I142" s="475"/>
    </row>
    <row r="143" spans="3:9" s="470" customFormat="1">
      <c r="C143" s="473"/>
      <c r="D143" s="474"/>
      <c r="G143" s="475"/>
      <c r="H143" s="475"/>
      <c r="I143" s="475"/>
    </row>
    <row r="144" spans="3:9" s="470" customFormat="1">
      <c r="C144" s="473"/>
      <c r="D144" s="474"/>
      <c r="G144" s="475"/>
      <c r="H144" s="475"/>
      <c r="I144" s="475"/>
    </row>
    <row r="145" spans="3:9" s="470" customFormat="1">
      <c r="C145" s="473"/>
      <c r="D145" s="474"/>
      <c r="G145" s="475"/>
      <c r="H145" s="475"/>
      <c r="I145" s="475"/>
    </row>
    <row r="146" spans="3:9" s="470" customFormat="1">
      <c r="C146" s="473"/>
      <c r="D146" s="474"/>
      <c r="G146" s="475"/>
      <c r="H146" s="475"/>
      <c r="I146" s="475"/>
    </row>
    <row r="147" spans="3:9" s="470" customFormat="1">
      <c r="C147" s="473"/>
      <c r="D147" s="474"/>
      <c r="G147" s="475"/>
      <c r="H147" s="475"/>
      <c r="I147" s="475"/>
    </row>
    <row r="148" spans="3:9" s="470" customFormat="1">
      <c r="C148" s="473"/>
      <c r="D148" s="474"/>
      <c r="G148" s="475"/>
      <c r="H148" s="475"/>
      <c r="I148" s="475"/>
    </row>
    <row r="149" spans="3:9" s="470" customFormat="1">
      <c r="C149" s="473"/>
      <c r="D149" s="474"/>
      <c r="G149" s="475"/>
      <c r="H149" s="475"/>
      <c r="I149" s="475"/>
    </row>
    <row r="150" spans="3:9" s="470" customFormat="1">
      <c r="C150" s="473"/>
      <c r="D150" s="474"/>
      <c r="G150" s="475"/>
      <c r="H150" s="475"/>
      <c r="I150" s="475"/>
    </row>
    <row r="151" spans="3:9" s="470" customFormat="1">
      <c r="C151" s="473"/>
      <c r="D151" s="474"/>
      <c r="G151" s="475"/>
      <c r="H151" s="475"/>
      <c r="I151" s="475"/>
    </row>
    <row r="152" spans="3:9" s="470" customFormat="1">
      <c r="C152" s="473"/>
      <c r="D152" s="474"/>
      <c r="G152" s="475"/>
      <c r="H152" s="475"/>
      <c r="I152" s="475"/>
    </row>
    <row r="153" spans="3:9" s="470" customFormat="1">
      <c r="C153" s="473"/>
      <c r="D153" s="474"/>
      <c r="G153" s="475"/>
      <c r="H153" s="475"/>
      <c r="I153" s="475"/>
    </row>
    <row r="154" spans="3:9" s="470" customFormat="1">
      <c r="C154" s="473"/>
      <c r="D154" s="474"/>
      <c r="G154" s="475"/>
      <c r="H154" s="475"/>
      <c r="I154" s="475"/>
    </row>
    <row r="155" spans="3:9" s="470" customFormat="1">
      <c r="C155" s="473"/>
      <c r="D155" s="474"/>
      <c r="G155" s="475"/>
      <c r="H155" s="475"/>
      <c r="I155" s="475"/>
    </row>
    <row r="156" spans="3:9" s="470" customFormat="1">
      <c r="C156" s="473"/>
      <c r="D156" s="474"/>
      <c r="G156" s="475"/>
      <c r="H156" s="475"/>
      <c r="I156" s="475"/>
    </row>
    <row r="157" spans="3:9" s="470" customFormat="1">
      <c r="C157" s="473"/>
      <c r="D157" s="474"/>
      <c r="G157" s="475"/>
      <c r="H157" s="475"/>
      <c r="I157" s="475"/>
    </row>
    <row r="158" spans="3:9" s="470" customFormat="1">
      <c r="C158" s="473"/>
      <c r="D158" s="474"/>
      <c r="G158" s="475"/>
      <c r="H158" s="475"/>
      <c r="I158" s="475"/>
    </row>
    <row r="159" spans="3:9" s="470" customFormat="1">
      <c r="C159" s="473"/>
      <c r="D159" s="474"/>
      <c r="G159" s="475"/>
      <c r="H159" s="475"/>
      <c r="I159" s="475"/>
    </row>
    <row r="160" spans="3:9" s="470" customFormat="1">
      <c r="C160" s="473"/>
      <c r="D160" s="474"/>
      <c r="G160" s="475"/>
      <c r="H160" s="475"/>
      <c r="I160" s="475"/>
    </row>
    <row r="161" spans="3:9" s="470" customFormat="1">
      <c r="C161" s="473"/>
      <c r="D161" s="474"/>
      <c r="G161" s="475"/>
      <c r="H161" s="475"/>
      <c r="I161" s="475"/>
    </row>
    <row r="162" spans="3:9" s="470" customFormat="1">
      <c r="C162" s="473"/>
      <c r="D162" s="474"/>
      <c r="G162" s="475"/>
      <c r="H162" s="475"/>
      <c r="I162" s="475"/>
    </row>
    <row r="163" spans="3:9" s="470" customFormat="1">
      <c r="C163" s="473"/>
      <c r="D163" s="474"/>
      <c r="G163" s="475"/>
      <c r="H163" s="475"/>
      <c r="I163" s="475"/>
    </row>
    <row r="164" spans="3:9" s="470" customFormat="1">
      <c r="C164" s="473"/>
      <c r="D164" s="474"/>
      <c r="G164" s="475"/>
      <c r="H164" s="475"/>
      <c r="I164" s="475"/>
    </row>
    <row r="165" spans="3:9" s="470" customFormat="1">
      <c r="C165" s="473"/>
      <c r="D165" s="474"/>
      <c r="G165" s="475"/>
      <c r="H165" s="475"/>
      <c r="I165" s="475"/>
    </row>
    <row r="166" spans="3:9" s="470" customFormat="1">
      <c r="C166" s="473"/>
      <c r="D166" s="474"/>
      <c r="G166" s="475"/>
      <c r="H166" s="475"/>
      <c r="I166" s="475"/>
    </row>
    <row r="167" spans="3:9" s="470" customFormat="1">
      <c r="C167" s="473"/>
      <c r="D167" s="474"/>
      <c r="G167" s="475"/>
      <c r="H167" s="475"/>
      <c r="I167" s="475"/>
    </row>
    <row r="168" spans="3:9" s="470" customFormat="1">
      <c r="C168" s="473"/>
      <c r="D168" s="474"/>
      <c r="G168" s="475"/>
      <c r="H168" s="475"/>
      <c r="I168" s="475"/>
    </row>
    <row r="169" spans="3:9" s="470" customFormat="1">
      <c r="C169" s="473"/>
      <c r="D169" s="474"/>
      <c r="G169" s="475"/>
      <c r="H169" s="475"/>
      <c r="I169" s="475"/>
    </row>
    <row r="170" spans="3:9" s="470" customFormat="1">
      <c r="C170" s="473"/>
      <c r="D170" s="474"/>
      <c r="G170" s="475"/>
      <c r="H170" s="475"/>
      <c r="I170" s="475"/>
    </row>
    <row r="171" spans="3:9" s="470" customFormat="1">
      <c r="C171" s="473"/>
      <c r="D171" s="474"/>
      <c r="G171" s="475"/>
      <c r="H171" s="475"/>
      <c r="I171" s="475"/>
    </row>
    <row r="172" spans="3:9" s="470" customFormat="1">
      <c r="C172" s="473"/>
      <c r="D172" s="474"/>
      <c r="G172" s="475"/>
      <c r="H172" s="475"/>
      <c r="I172" s="475"/>
    </row>
    <row r="173" spans="3:9" s="470" customFormat="1">
      <c r="C173" s="473"/>
      <c r="D173" s="474"/>
      <c r="G173" s="475"/>
      <c r="H173" s="475"/>
      <c r="I173" s="475"/>
    </row>
    <row r="174" spans="3:9" s="470" customFormat="1">
      <c r="C174" s="473"/>
      <c r="D174" s="474"/>
      <c r="G174" s="475"/>
      <c r="H174" s="475"/>
      <c r="I174" s="475"/>
    </row>
    <row r="175" spans="3:9" s="470" customFormat="1">
      <c r="C175" s="473"/>
      <c r="D175" s="474"/>
      <c r="G175" s="475"/>
      <c r="H175" s="475"/>
      <c r="I175" s="475"/>
    </row>
    <row r="176" spans="3:9" s="470" customFormat="1">
      <c r="C176" s="473"/>
      <c r="D176" s="474"/>
      <c r="G176" s="475"/>
      <c r="H176" s="475"/>
      <c r="I176" s="475"/>
    </row>
    <row r="177" spans="3:9" s="470" customFormat="1">
      <c r="C177" s="473"/>
      <c r="D177" s="474"/>
      <c r="G177" s="475"/>
      <c r="H177" s="475"/>
      <c r="I177" s="475"/>
    </row>
    <row r="178" spans="3:9" s="470" customFormat="1">
      <c r="C178" s="473"/>
      <c r="D178" s="474"/>
      <c r="G178" s="475"/>
      <c r="H178" s="475"/>
      <c r="I178" s="475"/>
    </row>
    <row r="179" spans="3:9" s="470" customFormat="1">
      <c r="C179" s="473"/>
      <c r="D179" s="474"/>
      <c r="G179" s="475"/>
      <c r="H179" s="475"/>
      <c r="I179" s="475"/>
    </row>
    <row r="180" spans="3:9" s="470" customFormat="1">
      <c r="C180" s="473"/>
      <c r="D180" s="474"/>
      <c r="G180" s="475"/>
      <c r="H180" s="475"/>
      <c r="I180" s="475"/>
    </row>
    <row r="181" spans="3:9" s="470" customFormat="1">
      <c r="C181" s="473"/>
      <c r="D181" s="474"/>
      <c r="G181" s="475"/>
      <c r="H181" s="475"/>
      <c r="I181" s="475"/>
    </row>
    <row r="182" spans="3:9" s="470" customFormat="1">
      <c r="C182" s="473"/>
      <c r="D182" s="474"/>
      <c r="G182" s="475"/>
      <c r="H182" s="475"/>
      <c r="I182" s="475"/>
    </row>
    <row r="183" spans="3:9" s="470" customFormat="1">
      <c r="C183" s="473"/>
      <c r="D183" s="474"/>
      <c r="G183" s="475"/>
      <c r="H183" s="475"/>
      <c r="I183" s="475"/>
    </row>
    <row r="184" spans="3:9" s="470" customFormat="1">
      <c r="C184" s="473"/>
      <c r="D184" s="474"/>
      <c r="G184" s="475"/>
      <c r="H184" s="475"/>
      <c r="I184" s="475"/>
    </row>
    <row r="185" spans="3:9" s="470" customFormat="1">
      <c r="C185" s="473"/>
      <c r="D185" s="474"/>
      <c r="G185" s="475"/>
      <c r="H185" s="475"/>
      <c r="I185" s="475"/>
    </row>
    <row r="186" spans="3:9" s="470" customFormat="1">
      <c r="C186" s="473"/>
      <c r="D186" s="474"/>
      <c r="G186" s="475"/>
      <c r="H186" s="475"/>
      <c r="I186" s="475"/>
    </row>
    <row r="187" spans="3:9" s="470" customFormat="1">
      <c r="C187" s="473"/>
      <c r="D187" s="474"/>
      <c r="G187" s="475"/>
      <c r="H187" s="475"/>
      <c r="I187" s="475"/>
    </row>
    <row r="188" spans="3:9" s="470" customFormat="1">
      <c r="C188" s="473"/>
      <c r="D188" s="474"/>
      <c r="G188" s="475"/>
      <c r="H188" s="475"/>
      <c r="I188" s="475"/>
    </row>
    <row r="189" spans="3:9" s="470" customFormat="1">
      <c r="C189" s="473"/>
      <c r="D189" s="474"/>
      <c r="G189" s="475"/>
      <c r="H189" s="475"/>
      <c r="I189" s="475"/>
    </row>
    <row r="190" spans="3:9" s="470" customFormat="1">
      <c r="C190" s="473"/>
      <c r="D190" s="474"/>
      <c r="G190" s="475"/>
      <c r="H190" s="475"/>
      <c r="I190" s="475"/>
    </row>
    <row r="191" spans="3:9" s="470" customFormat="1">
      <c r="C191" s="473"/>
      <c r="D191" s="474"/>
      <c r="G191" s="475"/>
      <c r="H191" s="475"/>
      <c r="I191" s="475"/>
    </row>
    <row r="192" spans="3:9" s="470" customFormat="1">
      <c r="C192" s="473"/>
      <c r="D192" s="474"/>
      <c r="G192" s="475"/>
      <c r="H192" s="475"/>
      <c r="I192" s="475"/>
    </row>
    <row r="193" spans="3:9" s="470" customFormat="1">
      <c r="C193" s="473"/>
      <c r="D193" s="474"/>
      <c r="G193" s="475"/>
      <c r="H193" s="475"/>
      <c r="I193" s="475"/>
    </row>
    <row r="194" spans="3:9" s="470" customFormat="1">
      <c r="C194" s="473"/>
      <c r="D194" s="474"/>
      <c r="G194" s="475"/>
      <c r="H194" s="475"/>
      <c r="I194" s="475"/>
    </row>
    <row r="195" spans="3:9" s="470" customFormat="1">
      <c r="C195" s="473"/>
      <c r="D195" s="474"/>
      <c r="G195" s="475"/>
      <c r="H195" s="475"/>
      <c r="I195" s="475"/>
    </row>
    <row r="196" spans="3:9" s="470" customFormat="1">
      <c r="C196" s="473"/>
      <c r="D196" s="474"/>
      <c r="G196" s="475"/>
      <c r="H196" s="475"/>
      <c r="I196" s="475"/>
    </row>
    <row r="197" spans="3:9" s="470" customFormat="1">
      <c r="C197" s="473"/>
      <c r="D197" s="474"/>
      <c r="G197" s="475"/>
      <c r="H197" s="475"/>
      <c r="I197" s="475"/>
    </row>
    <row r="198" spans="3:9" s="470" customFormat="1">
      <c r="C198" s="473"/>
      <c r="D198" s="474"/>
      <c r="G198" s="475"/>
      <c r="H198" s="475"/>
      <c r="I198" s="475"/>
    </row>
    <row r="199" spans="3:9" s="470" customFormat="1">
      <c r="C199" s="473"/>
      <c r="D199" s="474"/>
      <c r="G199" s="475"/>
      <c r="H199" s="475"/>
      <c r="I199" s="475"/>
    </row>
    <row r="200" spans="3:9" s="470" customFormat="1">
      <c r="C200" s="473"/>
      <c r="D200" s="474"/>
      <c r="G200" s="475"/>
      <c r="H200" s="475"/>
      <c r="I200" s="475"/>
    </row>
    <row r="201" spans="3:9" s="470" customFormat="1">
      <c r="C201" s="473"/>
      <c r="D201" s="474"/>
      <c r="G201" s="475"/>
      <c r="H201" s="475"/>
      <c r="I201" s="475"/>
    </row>
    <row r="202" spans="3:9" s="470" customFormat="1">
      <c r="C202" s="473"/>
      <c r="D202" s="474"/>
      <c r="G202" s="475"/>
      <c r="H202" s="475"/>
      <c r="I202" s="475"/>
    </row>
    <row r="203" spans="3:9" s="470" customFormat="1">
      <c r="C203" s="473"/>
      <c r="D203" s="474"/>
      <c r="G203" s="475"/>
      <c r="H203" s="475"/>
      <c r="I203" s="475"/>
    </row>
    <row r="204" spans="3:9" s="470" customFormat="1">
      <c r="C204" s="473"/>
      <c r="D204" s="474"/>
      <c r="G204" s="475"/>
      <c r="H204" s="475"/>
      <c r="I204" s="475"/>
    </row>
    <row r="205" spans="3:9" s="470" customFormat="1">
      <c r="C205" s="473"/>
      <c r="D205" s="474"/>
      <c r="G205" s="475"/>
      <c r="H205" s="475"/>
      <c r="I205" s="475"/>
    </row>
    <row r="206" spans="3:9" s="470" customFormat="1">
      <c r="C206" s="473"/>
      <c r="D206" s="474"/>
      <c r="G206" s="475"/>
      <c r="H206" s="475"/>
      <c r="I206" s="475"/>
    </row>
    <row r="207" spans="3:9" s="470" customFormat="1">
      <c r="C207" s="473"/>
      <c r="D207" s="474"/>
      <c r="G207" s="475"/>
      <c r="H207" s="475"/>
      <c r="I207" s="475"/>
    </row>
    <row r="208" spans="3:9" s="470" customFormat="1">
      <c r="C208" s="473"/>
      <c r="D208" s="474"/>
      <c r="G208" s="475"/>
      <c r="H208" s="475"/>
      <c r="I208" s="475"/>
    </row>
    <row r="209" spans="3:9" s="470" customFormat="1">
      <c r="C209" s="473"/>
      <c r="D209" s="474"/>
      <c r="G209" s="475"/>
      <c r="H209" s="475"/>
      <c r="I209" s="475"/>
    </row>
    <row r="210" spans="3:9" s="470" customFormat="1">
      <c r="C210" s="473"/>
      <c r="D210" s="474"/>
      <c r="G210" s="475"/>
      <c r="H210" s="475"/>
      <c r="I210" s="475"/>
    </row>
    <row r="211" spans="3:9" s="470" customFormat="1">
      <c r="C211" s="473"/>
      <c r="D211" s="474"/>
      <c r="G211" s="475"/>
      <c r="H211" s="475"/>
      <c r="I211" s="475"/>
    </row>
    <row r="212" spans="3:9" s="470" customFormat="1">
      <c r="C212" s="473"/>
      <c r="D212" s="474"/>
      <c r="G212" s="475"/>
      <c r="H212" s="475"/>
      <c r="I212" s="475"/>
    </row>
    <row r="213" spans="3:9" s="470" customFormat="1">
      <c r="C213" s="473"/>
      <c r="D213" s="474"/>
      <c r="G213" s="475"/>
      <c r="H213" s="475"/>
      <c r="I213" s="475"/>
    </row>
    <row r="214" spans="3:9" s="470" customFormat="1">
      <c r="C214" s="473"/>
      <c r="D214" s="474"/>
      <c r="G214" s="475"/>
      <c r="H214" s="475"/>
      <c r="I214" s="475"/>
    </row>
    <row r="215" spans="3:9" s="470" customFormat="1">
      <c r="C215" s="473"/>
      <c r="D215" s="474"/>
      <c r="G215" s="475"/>
      <c r="H215" s="475"/>
      <c r="I215" s="475"/>
    </row>
    <row r="216" spans="3:9" s="470" customFormat="1">
      <c r="C216" s="473"/>
      <c r="D216" s="474"/>
      <c r="G216" s="475"/>
      <c r="H216" s="475"/>
      <c r="I216" s="475"/>
    </row>
    <row r="217" spans="3:9" s="470" customFormat="1">
      <c r="C217" s="473"/>
      <c r="D217" s="474"/>
      <c r="G217" s="475"/>
      <c r="H217" s="475"/>
      <c r="I217" s="475"/>
    </row>
    <row r="218" spans="3:9" s="470" customFormat="1">
      <c r="C218" s="473"/>
      <c r="D218" s="474"/>
      <c r="G218" s="475"/>
      <c r="H218" s="475"/>
      <c r="I218" s="475"/>
    </row>
    <row r="219" spans="3:9" s="470" customFormat="1">
      <c r="C219" s="473"/>
      <c r="D219" s="474"/>
      <c r="G219" s="475"/>
      <c r="H219" s="475"/>
      <c r="I219" s="475"/>
    </row>
    <row r="220" spans="3:9" s="470" customFormat="1">
      <c r="C220" s="473"/>
      <c r="D220" s="474"/>
      <c r="G220" s="475"/>
      <c r="H220" s="475"/>
      <c r="I220" s="475"/>
    </row>
    <row r="221" spans="3:9" s="470" customFormat="1">
      <c r="C221" s="473"/>
      <c r="D221" s="474"/>
      <c r="G221" s="475"/>
      <c r="H221" s="475"/>
      <c r="I221" s="475"/>
    </row>
    <row r="222" spans="3:9" s="470" customFormat="1">
      <c r="C222" s="473"/>
      <c r="D222" s="474"/>
      <c r="G222" s="475"/>
      <c r="H222" s="475"/>
      <c r="I222" s="475"/>
    </row>
    <row r="223" spans="3:9" s="470" customFormat="1">
      <c r="C223" s="473"/>
      <c r="D223" s="474"/>
      <c r="G223" s="475"/>
      <c r="H223" s="475"/>
      <c r="I223" s="475"/>
    </row>
    <row r="224" spans="3:9" s="470" customFormat="1">
      <c r="C224" s="473"/>
      <c r="D224" s="474"/>
      <c r="G224" s="475"/>
      <c r="H224" s="475"/>
      <c r="I224" s="475"/>
    </row>
    <row r="225" spans="3:9" s="470" customFormat="1">
      <c r="C225" s="473"/>
      <c r="D225" s="474"/>
      <c r="G225" s="475"/>
      <c r="H225" s="475"/>
      <c r="I225" s="475"/>
    </row>
    <row r="226" spans="3:9" s="470" customFormat="1">
      <c r="C226" s="473"/>
      <c r="D226" s="474"/>
      <c r="G226" s="475"/>
      <c r="H226" s="475"/>
      <c r="I226" s="475"/>
    </row>
    <row r="227" spans="3:9" s="470" customFormat="1">
      <c r="C227" s="473"/>
      <c r="D227" s="474"/>
      <c r="G227" s="475"/>
      <c r="H227" s="475"/>
      <c r="I227" s="475"/>
    </row>
    <row r="228" spans="3:9" s="470" customFormat="1">
      <c r="C228" s="473"/>
      <c r="D228" s="474"/>
      <c r="G228" s="475"/>
      <c r="H228" s="475"/>
      <c r="I228" s="475"/>
    </row>
    <row r="229" spans="3:9" s="470" customFormat="1">
      <c r="C229" s="473"/>
      <c r="D229" s="474"/>
      <c r="G229" s="475"/>
      <c r="H229" s="475"/>
      <c r="I229" s="475"/>
    </row>
    <row r="230" spans="3:9" s="470" customFormat="1">
      <c r="C230" s="473"/>
      <c r="D230" s="474"/>
      <c r="G230" s="475"/>
      <c r="H230" s="475"/>
      <c r="I230" s="475"/>
    </row>
    <row r="231" spans="3:9" s="470" customFormat="1">
      <c r="C231" s="473"/>
      <c r="D231" s="474"/>
      <c r="G231" s="475"/>
      <c r="H231" s="475"/>
      <c r="I231" s="475"/>
    </row>
    <row r="232" spans="3:9" s="470" customFormat="1">
      <c r="C232" s="473"/>
      <c r="D232" s="474"/>
      <c r="G232" s="475"/>
      <c r="H232" s="475"/>
      <c r="I232" s="475"/>
    </row>
    <row r="233" spans="3:9" s="470" customFormat="1">
      <c r="C233" s="473"/>
      <c r="D233" s="474"/>
      <c r="G233" s="475"/>
      <c r="H233" s="475"/>
      <c r="I233" s="475"/>
    </row>
    <row r="234" spans="3:9" s="470" customFormat="1">
      <c r="C234" s="473"/>
      <c r="D234" s="474"/>
      <c r="G234" s="475"/>
      <c r="H234" s="475"/>
      <c r="I234" s="475"/>
    </row>
    <row r="235" spans="3:9" s="470" customFormat="1">
      <c r="C235" s="473"/>
      <c r="D235" s="474"/>
      <c r="G235" s="475"/>
      <c r="H235" s="475"/>
      <c r="I235" s="475"/>
    </row>
    <row r="236" spans="3:9" s="470" customFormat="1">
      <c r="C236" s="473"/>
      <c r="D236" s="474"/>
      <c r="G236" s="475"/>
      <c r="H236" s="475"/>
      <c r="I236" s="475"/>
    </row>
    <row r="237" spans="3:9" s="470" customFormat="1">
      <c r="C237" s="473"/>
      <c r="D237" s="474"/>
      <c r="G237" s="475"/>
      <c r="H237" s="475"/>
      <c r="I237" s="475"/>
    </row>
    <row r="238" spans="3:9" s="470" customFormat="1">
      <c r="C238" s="473"/>
      <c r="D238" s="474"/>
      <c r="G238" s="475"/>
      <c r="H238" s="475"/>
      <c r="I238" s="475"/>
    </row>
    <row r="239" spans="3:9" s="470" customFormat="1">
      <c r="C239" s="473"/>
      <c r="D239" s="474"/>
      <c r="G239" s="475"/>
      <c r="H239" s="475"/>
      <c r="I239" s="475"/>
    </row>
    <row r="240" spans="3:9" s="470" customFormat="1">
      <c r="C240" s="473"/>
      <c r="D240" s="474"/>
      <c r="G240" s="475"/>
      <c r="H240" s="475"/>
      <c r="I240" s="475"/>
    </row>
    <row r="241" spans="3:9" s="470" customFormat="1">
      <c r="C241" s="473"/>
      <c r="D241" s="474"/>
      <c r="G241" s="475"/>
      <c r="H241" s="475"/>
      <c r="I241" s="475"/>
    </row>
    <row r="242" spans="3:9" s="470" customFormat="1">
      <c r="C242" s="473"/>
      <c r="D242" s="474"/>
      <c r="G242" s="475"/>
      <c r="H242" s="475"/>
      <c r="I242" s="475"/>
    </row>
    <row r="243" spans="3:9" s="470" customFormat="1">
      <c r="C243" s="473"/>
      <c r="D243" s="474"/>
      <c r="G243" s="475"/>
      <c r="H243" s="475"/>
      <c r="I243" s="475"/>
    </row>
    <row r="244" spans="3:9" s="470" customFormat="1">
      <c r="C244" s="473"/>
      <c r="D244" s="474"/>
      <c r="G244" s="475"/>
      <c r="H244" s="475"/>
      <c r="I244" s="475"/>
    </row>
    <row r="245" spans="3:9" s="470" customFormat="1">
      <c r="C245" s="473"/>
      <c r="D245" s="474"/>
      <c r="G245" s="475"/>
      <c r="H245" s="475"/>
      <c r="I245" s="475"/>
    </row>
    <row r="246" spans="3:9" s="470" customFormat="1">
      <c r="C246" s="473"/>
      <c r="D246" s="474"/>
      <c r="G246" s="475"/>
      <c r="H246" s="475"/>
      <c r="I246" s="475"/>
    </row>
    <row r="247" spans="3:9" s="470" customFormat="1">
      <c r="C247" s="473"/>
      <c r="D247" s="474"/>
      <c r="G247" s="475"/>
      <c r="H247" s="475"/>
      <c r="I247" s="475"/>
    </row>
    <row r="248" spans="3:9" s="470" customFormat="1">
      <c r="C248" s="473"/>
      <c r="D248" s="474"/>
      <c r="G248" s="475"/>
      <c r="H248" s="475"/>
      <c r="I248" s="475"/>
    </row>
    <row r="249" spans="3:9" s="470" customFormat="1">
      <c r="C249" s="473"/>
      <c r="D249" s="474"/>
      <c r="G249" s="475"/>
      <c r="H249" s="475"/>
      <c r="I249" s="475"/>
    </row>
    <row r="250" spans="3:9" s="470" customFormat="1">
      <c r="C250" s="473"/>
      <c r="D250" s="474"/>
      <c r="G250" s="475"/>
      <c r="H250" s="475"/>
      <c r="I250" s="475"/>
    </row>
    <row r="251" spans="3:9" s="470" customFormat="1">
      <c r="C251" s="473"/>
      <c r="D251" s="474"/>
      <c r="G251" s="475"/>
      <c r="H251" s="475"/>
      <c r="I251" s="475"/>
    </row>
    <row r="252" spans="3:9" s="470" customFormat="1">
      <c r="C252" s="473"/>
      <c r="D252" s="474"/>
      <c r="G252" s="475"/>
      <c r="H252" s="475"/>
      <c r="I252" s="475"/>
    </row>
    <row r="253" spans="3:9" s="470" customFormat="1">
      <c r="C253" s="473"/>
      <c r="D253" s="474"/>
      <c r="G253" s="475"/>
      <c r="H253" s="475"/>
      <c r="I253" s="475"/>
    </row>
    <row r="254" spans="3:9" s="470" customFormat="1">
      <c r="C254" s="473"/>
      <c r="D254" s="474"/>
      <c r="G254" s="475"/>
      <c r="H254" s="475"/>
      <c r="I254" s="475"/>
    </row>
    <row r="255" spans="3:9" s="470" customFormat="1">
      <c r="C255" s="473"/>
      <c r="D255" s="474"/>
      <c r="G255" s="475"/>
      <c r="H255" s="475"/>
      <c r="I255" s="475"/>
    </row>
    <row r="256" spans="3:9" s="470" customFormat="1">
      <c r="C256" s="473"/>
      <c r="D256" s="474"/>
      <c r="G256" s="475"/>
      <c r="H256" s="475"/>
      <c r="I256" s="475"/>
    </row>
    <row r="257" spans="3:9" s="470" customFormat="1">
      <c r="C257" s="473"/>
      <c r="D257" s="474"/>
      <c r="G257" s="475"/>
      <c r="H257" s="475"/>
      <c r="I257" s="475"/>
    </row>
    <row r="258" spans="3:9" s="470" customFormat="1">
      <c r="C258" s="473"/>
      <c r="D258" s="474"/>
      <c r="G258" s="475"/>
      <c r="H258" s="475"/>
      <c r="I258" s="475"/>
    </row>
    <row r="259" spans="3:9" s="470" customFormat="1">
      <c r="C259" s="473"/>
      <c r="D259" s="474"/>
      <c r="G259" s="475"/>
      <c r="H259" s="475"/>
      <c r="I259" s="475"/>
    </row>
    <row r="260" spans="3:9" s="470" customFormat="1">
      <c r="C260" s="473"/>
      <c r="D260" s="474"/>
      <c r="G260" s="475"/>
      <c r="H260" s="475"/>
      <c r="I260" s="475"/>
    </row>
    <row r="261" spans="3:9" s="470" customFormat="1">
      <c r="C261" s="473"/>
      <c r="D261" s="474"/>
      <c r="G261" s="475"/>
      <c r="H261" s="475"/>
      <c r="I261" s="475"/>
    </row>
    <row r="262" spans="3:9" s="470" customFormat="1">
      <c r="C262" s="473"/>
      <c r="D262" s="474"/>
      <c r="G262" s="475"/>
      <c r="H262" s="475"/>
      <c r="I262" s="475"/>
    </row>
  </sheetData>
  <mergeCells count="48">
    <mergeCell ref="K2:K11"/>
    <mergeCell ref="J81:J82"/>
    <mergeCell ref="J85:J86"/>
    <mergeCell ref="J34:J39"/>
    <mergeCell ref="J87:J88"/>
    <mergeCell ref="K64:K88"/>
    <mergeCell ref="K31:K62"/>
    <mergeCell ref="J45:J48"/>
    <mergeCell ref="J50:J54"/>
    <mergeCell ref="J55:J57"/>
    <mergeCell ref="J58:J62"/>
    <mergeCell ref="J64:J69"/>
    <mergeCell ref="J70:J74"/>
    <mergeCell ref="J77:J79"/>
    <mergeCell ref="J2:J8"/>
    <mergeCell ref="J12:J19"/>
    <mergeCell ref="J20:J24"/>
    <mergeCell ref="J26:J30"/>
    <mergeCell ref="J40:J44"/>
    <mergeCell ref="J9:J11"/>
    <mergeCell ref="C64:C69"/>
    <mergeCell ref="B64:B88"/>
    <mergeCell ref="C87:C88"/>
    <mergeCell ref="B2:B8"/>
    <mergeCell ref="B12:B24"/>
    <mergeCell ref="C40:C44"/>
    <mergeCell ref="C45:C48"/>
    <mergeCell ref="C58:C62"/>
    <mergeCell ref="C50:C54"/>
    <mergeCell ref="C55:C57"/>
    <mergeCell ref="C9:C11"/>
    <mergeCell ref="C70:C76"/>
    <mergeCell ref="A89:C89"/>
    <mergeCell ref="B31:B58"/>
    <mergeCell ref="K12:K25"/>
    <mergeCell ref="C12:C19"/>
    <mergeCell ref="C2:C8"/>
    <mergeCell ref="C20:C24"/>
    <mergeCell ref="C26:C30"/>
    <mergeCell ref="B26:B30"/>
    <mergeCell ref="K26:K30"/>
    <mergeCell ref="C77:C79"/>
    <mergeCell ref="C31:C33"/>
    <mergeCell ref="C34:C39"/>
    <mergeCell ref="J31:J33"/>
    <mergeCell ref="A2:A87"/>
    <mergeCell ref="C81:C82"/>
    <mergeCell ref="C85:C86"/>
  </mergeCells>
  <pageMargins left="0.7" right="0.7" top="0.75" bottom="0.75" header="0.3" footer="0.3"/>
  <pageSetup scale="39" orientation="portrait" r:id="rId1"/>
  <ignoredErrors>
    <ignoredError sqref="J8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showGridLines="0" topLeftCell="C49" zoomScale="50" zoomScaleNormal="50" zoomScaleSheetLayoutView="80" workbookViewId="0">
      <selection activeCell="F73" sqref="F73"/>
    </sheetView>
  </sheetViews>
  <sheetFormatPr baseColWidth="10" defaultRowHeight="12.75"/>
  <cols>
    <col min="1" max="1" width="15.7109375" bestFit="1" customWidth="1"/>
    <col min="2" max="2" width="24" bestFit="1" customWidth="1"/>
    <col min="3" max="3" width="17.42578125" style="266" customWidth="1"/>
    <col min="4" max="4" width="21.85546875" customWidth="1"/>
    <col min="5" max="5" width="22.85546875" customWidth="1"/>
    <col min="6" max="6" width="20.5703125" customWidth="1"/>
    <col min="7" max="7" width="19.140625" customWidth="1"/>
    <col min="8" max="8" width="17.140625" customWidth="1"/>
    <col min="9" max="9" width="14.85546875" customWidth="1"/>
    <col min="10" max="10" width="19" style="159" customWidth="1"/>
    <col min="11" max="11" width="15" bestFit="1" customWidth="1"/>
    <col min="12" max="12" width="17.5703125" customWidth="1"/>
    <col min="13" max="26" width="11.42578125" style="459"/>
  </cols>
  <sheetData>
    <row r="1" spans="1:26" ht="45" customHeight="1">
      <c r="A1" s="62" t="s">
        <v>147</v>
      </c>
      <c r="B1" s="141" t="s">
        <v>153</v>
      </c>
      <c r="C1" s="141" t="s">
        <v>148</v>
      </c>
      <c r="D1" s="141" t="s">
        <v>292</v>
      </c>
      <c r="E1" s="141" t="s">
        <v>240</v>
      </c>
      <c r="F1" s="141" t="s">
        <v>241</v>
      </c>
      <c r="G1" s="141" t="s">
        <v>151</v>
      </c>
      <c r="H1" s="176" t="s">
        <v>239</v>
      </c>
      <c r="I1" s="141" t="s">
        <v>144</v>
      </c>
      <c r="J1" s="141" t="s">
        <v>142</v>
      </c>
      <c r="K1" s="141" t="s">
        <v>161</v>
      </c>
      <c r="L1" s="63" t="s">
        <v>159</v>
      </c>
    </row>
    <row r="2" spans="1:26" ht="18" customHeight="1">
      <c r="A2" s="762" t="s">
        <v>138</v>
      </c>
      <c r="B2" s="814" t="s">
        <v>146</v>
      </c>
      <c r="C2" s="808" t="s">
        <v>20</v>
      </c>
      <c r="D2" s="222" t="s">
        <v>782</v>
      </c>
      <c r="E2" s="321">
        <v>12</v>
      </c>
      <c r="F2" s="326">
        <v>7</v>
      </c>
      <c r="G2" s="326">
        <v>5</v>
      </c>
      <c r="H2" s="326">
        <v>2</v>
      </c>
      <c r="I2" s="326">
        <v>3</v>
      </c>
      <c r="J2" s="326">
        <v>9</v>
      </c>
      <c r="K2" s="820">
        <f>SUM(E2:J4)</f>
        <v>79</v>
      </c>
      <c r="L2" s="804">
        <f>SUM(K2:K17)</f>
        <v>90</v>
      </c>
    </row>
    <row r="3" spans="1:26" ht="18" customHeight="1">
      <c r="A3" s="763"/>
      <c r="B3" s="815"/>
      <c r="C3" s="801"/>
      <c r="D3" s="173" t="s">
        <v>783</v>
      </c>
      <c r="E3" s="322">
        <v>9</v>
      </c>
      <c r="F3" s="327">
        <v>4</v>
      </c>
      <c r="G3" s="327">
        <v>6</v>
      </c>
      <c r="H3" s="327">
        <v>1</v>
      </c>
      <c r="I3" s="327">
        <v>2</v>
      </c>
      <c r="J3" s="327">
        <v>10</v>
      </c>
      <c r="K3" s="799"/>
      <c r="L3" s="794"/>
    </row>
    <row r="4" spans="1:26" ht="18" customHeight="1">
      <c r="A4" s="763"/>
      <c r="B4" s="815"/>
      <c r="C4" s="801"/>
      <c r="D4" s="173" t="s">
        <v>784</v>
      </c>
      <c r="E4" s="322"/>
      <c r="F4" s="327">
        <v>1</v>
      </c>
      <c r="G4" s="327">
        <v>1</v>
      </c>
      <c r="H4" s="327"/>
      <c r="I4" s="327">
        <v>1</v>
      </c>
      <c r="J4" s="327">
        <v>6</v>
      </c>
      <c r="K4" s="799"/>
      <c r="L4" s="794"/>
    </row>
    <row r="5" spans="1:26" ht="18" customHeight="1">
      <c r="A5" s="763"/>
      <c r="B5" s="815"/>
      <c r="C5" s="247" t="s">
        <v>21</v>
      </c>
      <c r="D5" s="173" t="s">
        <v>782</v>
      </c>
      <c r="E5" s="322"/>
      <c r="F5" s="327"/>
      <c r="G5" s="327"/>
      <c r="H5" s="327"/>
      <c r="I5" s="327"/>
      <c r="J5" s="327"/>
      <c r="K5" s="232">
        <f>SUM(E5:J5)</f>
        <v>0</v>
      </c>
      <c r="L5" s="794"/>
    </row>
    <row r="6" spans="1:26" ht="18" customHeight="1">
      <c r="A6" s="763"/>
      <c r="B6" s="815"/>
      <c r="C6" s="801" t="s">
        <v>115</v>
      </c>
      <c r="D6" s="173" t="s">
        <v>782</v>
      </c>
      <c r="E6" s="322">
        <v>1</v>
      </c>
      <c r="F6" s="327"/>
      <c r="G6" s="327"/>
      <c r="H6" s="327">
        <v>1</v>
      </c>
      <c r="I6" s="327"/>
      <c r="J6" s="327"/>
      <c r="K6" s="799">
        <f>SUM(E6:J9)</f>
        <v>4</v>
      </c>
      <c r="L6" s="794"/>
    </row>
    <row r="7" spans="1:26" ht="18" customHeight="1">
      <c r="A7" s="763"/>
      <c r="B7" s="815"/>
      <c r="C7" s="801"/>
      <c r="D7" s="173" t="s">
        <v>783</v>
      </c>
      <c r="E7" s="322">
        <v>1</v>
      </c>
      <c r="F7" s="327"/>
      <c r="G7" s="327"/>
      <c r="H7" s="327"/>
      <c r="I7" s="327"/>
      <c r="J7" s="327">
        <v>1</v>
      </c>
      <c r="K7" s="799"/>
      <c r="L7" s="794"/>
    </row>
    <row r="8" spans="1:26" ht="18" customHeight="1">
      <c r="A8" s="763"/>
      <c r="B8" s="815"/>
      <c r="C8" s="801"/>
      <c r="D8" s="173" t="s">
        <v>784</v>
      </c>
      <c r="E8" s="322"/>
      <c r="F8" s="327"/>
      <c r="G8" s="327"/>
      <c r="H8" s="327"/>
      <c r="I8" s="327"/>
      <c r="J8" s="327"/>
      <c r="K8" s="799"/>
      <c r="L8" s="794"/>
    </row>
    <row r="9" spans="1:26" ht="18" customHeight="1">
      <c r="A9" s="763"/>
      <c r="B9" s="815"/>
      <c r="C9" s="801"/>
      <c r="D9" s="173" t="s">
        <v>937</v>
      </c>
      <c r="E9" s="322"/>
      <c r="F9" s="327"/>
      <c r="G9" s="327"/>
      <c r="H9" s="327"/>
      <c r="I9" s="327"/>
      <c r="J9" s="327"/>
      <c r="K9" s="799"/>
      <c r="L9" s="794"/>
    </row>
    <row r="10" spans="1:26" ht="18" customHeight="1">
      <c r="A10" s="763"/>
      <c r="B10" s="815"/>
      <c r="C10" s="801" t="s">
        <v>109</v>
      </c>
      <c r="D10" s="173" t="s">
        <v>782</v>
      </c>
      <c r="E10" s="322"/>
      <c r="F10" s="327"/>
      <c r="G10" s="327"/>
      <c r="H10" s="327"/>
      <c r="I10" s="327"/>
      <c r="J10" s="327"/>
      <c r="K10" s="799">
        <f>SUM(E10:J14)</f>
        <v>0</v>
      </c>
      <c r="L10" s="794"/>
    </row>
    <row r="11" spans="1:26" ht="18" customHeight="1">
      <c r="A11" s="763"/>
      <c r="B11" s="815"/>
      <c r="C11" s="801"/>
      <c r="D11" s="173" t="s">
        <v>783</v>
      </c>
      <c r="E11" s="322"/>
      <c r="F11" s="327"/>
      <c r="G11" s="327"/>
      <c r="H11" s="327"/>
      <c r="I11" s="327"/>
      <c r="J11" s="327"/>
      <c r="K11" s="799"/>
      <c r="L11" s="794"/>
    </row>
    <row r="12" spans="1:26" ht="18" customHeight="1">
      <c r="A12" s="763"/>
      <c r="B12" s="815"/>
      <c r="C12" s="801"/>
      <c r="D12" s="173" t="s">
        <v>784</v>
      </c>
      <c r="E12" s="322"/>
      <c r="F12" s="327"/>
      <c r="G12" s="327"/>
      <c r="H12" s="327"/>
      <c r="I12" s="327"/>
      <c r="J12" s="327"/>
      <c r="K12" s="799"/>
      <c r="L12" s="794"/>
    </row>
    <row r="13" spans="1:26" ht="18" customHeight="1">
      <c r="A13" s="763"/>
      <c r="B13" s="815"/>
      <c r="C13" s="801"/>
      <c r="D13" s="173" t="s">
        <v>786</v>
      </c>
      <c r="E13" s="322"/>
      <c r="F13" s="327"/>
      <c r="G13" s="327"/>
      <c r="H13" s="327"/>
      <c r="I13" s="327"/>
      <c r="J13" s="327"/>
      <c r="K13" s="799"/>
      <c r="L13" s="794"/>
    </row>
    <row r="14" spans="1:26" ht="18" customHeight="1">
      <c r="A14" s="763"/>
      <c r="B14" s="815"/>
      <c r="C14" s="801"/>
      <c r="D14" s="173" t="s">
        <v>787</v>
      </c>
      <c r="E14" s="322"/>
      <c r="F14" s="327"/>
      <c r="G14" s="327"/>
      <c r="H14" s="327"/>
      <c r="I14" s="327"/>
      <c r="J14" s="327"/>
      <c r="K14" s="799"/>
      <c r="L14" s="794"/>
    </row>
    <row r="15" spans="1:26" s="317" customFormat="1" ht="18" customHeight="1">
      <c r="A15" s="763"/>
      <c r="B15" s="433"/>
      <c r="C15" s="801" t="s">
        <v>896</v>
      </c>
      <c r="D15" s="173" t="s">
        <v>783</v>
      </c>
      <c r="E15" s="322">
        <v>1</v>
      </c>
      <c r="F15" s="327">
        <v>1</v>
      </c>
      <c r="G15" s="327"/>
      <c r="H15" s="327"/>
      <c r="I15" s="327">
        <v>1</v>
      </c>
      <c r="J15" s="327"/>
      <c r="K15" s="799">
        <f>SUM(E15:J17)</f>
        <v>7</v>
      </c>
      <c r="L15" s="794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</row>
    <row r="16" spans="1:26" s="317" customFormat="1" ht="18" customHeight="1">
      <c r="A16" s="763"/>
      <c r="B16" s="433"/>
      <c r="C16" s="801"/>
      <c r="D16" s="173" t="s">
        <v>784</v>
      </c>
      <c r="E16" s="322"/>
      <c r="F16" s="327">
        <v>2</v>
      </c>
      <c r="G16" s="327"/>
      <c r="H16" s="327"/>
      <c r="I16" s="327"/>
      <c r="J16" s="327"/>
      <c r="K16" s="799"/>
      <c r="L16" s="794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</row>
    <row r="17" spans="1:26" s="317" customFormat="1" ht="18" customHeight="1">
      <c r="A17" s="763"/>
      <c r="B17" s="681"/>
      <c r="C17" s="801"/>
      <c r="D17" s="173" t="s">
        <v>1099</v>
      </c>
      <c r="E17" s="322"/>
      <c r="F17" s="327">
        <v>1</v>
      </c>
      <c r="G17" s="327"/>
      <c r="H17" s="327"/>
      <c r="I17" s="327">
        <v>1</v>
      </c>
      <c r="J17" s="327"/>
      <c r="K17" s="799"/>
      <c r="L17" s="795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</row>
    <row r="18" spans="1:26" ht="18" customHeight="1">
      <c r="A18" s="763"/>
      <c r="B18" s="810" t="s">
        <v>145</v>
      </c>
      <c r="C18" s="800" t="s">
        <v>992</v>
      </c>
      <c r="D18" s="105" t="s">
        <v>782</v>
      </c>
      <c r="E18" s="323">
        <v>2</v>
      </c>
      <c r="F18" s="328">
        <v>1</v>
      </c>
      <c r="G18" s="328"/>
      <c r="H18" s="329">
        <v>6</v>
      </c>
      <c r="I18" s="328">
        <v>1</v>
      </c>
      <c r="J18" s="328"/>
      <c r="K18" s="803">
        <f>SUM(E18:J21)</f>
        <v>79</v>
      </c>
      <c r="L18" s="811">
        <f>SUM(K18:K32)</f>
        <v>103</v>
      </c>
    </row>
    <row r="19" spans="1:26" s="317" customFormat="1" ht="18" customHeight="1">
      <c r="A19" s="763"/>
      <c r="B19" s="810"/>
      <c r="C19" s="800"/>
      <c r="D19" s="105" t="s">
        <v>783</v>
      </c>
      <c r="E19" s="323">
        <v>14</v>
      </c>
      <c r="F19" s="328">
        <v>15</v>
      </c>
      <c r="G19" s="328">
        <v>5</v>
      </c>
      <c r="H19" s="329">
        <v>2</v>
      </c>
      <c r="I19" s="328"/>
      <c r="J19" s="328">
        <v>14</v>
      </c>
      <c r="K19" s="803"/>
      <c r="L19" s="812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</row>
    <row r="20" spans="1:26" s="317" customFormat="1" ht="18" customHeight="1">
      <c r="A20" s="763"/>
      <c r="B20" s="810"/>
      <c r="C20" s="800"/>
      <c r="D20" s="105" t="s">
        <v>784</v>
      </c>
      <c r="E20" s="323">
        <v>4</v>
      </c>
      <c r="F20" s="328">
        <v>5</v>
      </c>
      <c r="G20" s="328">
        <v>5</v>
      </c>
      <c r="H20" s="329">
        <v>1</v>
      </c>
      <c r="I20" s="328">
        <v>1</v>
      </c>
      <c r="J20" s="328">
        <v>3</v>
      </c>
      <c r="K20" s="803"/>
      <c r="L20" s="812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</row>
    <row r="21" spans="1:26" s="317" customFormat="1" ht="18" customHeight="1">
      <c r="A21" s="763"/>
      <c r="B21" s="810"/>
      <c r="C21" s="800"/>
      <c r="D21" s="105" t="s">
        <v>1168</v>
      </c>
      <c r="E21" s="323"/>
      <c r="F21" s="328"/>
      <c r="G21" s="328"/>
      <c r="H21" s="329"/>
      <c r="I21" s="328"/>
      <c r="J21" s="328"/>
      <c r="K21" s="803"/>
      <c r="L21" s="812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</row>
    <row r="22" spans="1:26" s="317" customFormat="1" ht="18" customHeight="1">
      <c r="A22" s="763"/>
      <c r="B22" s="810"/>
      <c r="C22" s="800" t="s">
        <v>1098</v>
      </c>
      <c r="D22" s="105" t="s">
        <v>782</v>
      </c>
      <c r="E22" s="323">
        <v>1</v>
      </c>
      <c r="F22" s="328"/>
      <c r="G22" s="328"/>
      <c r="H22" s="329"/>
      <c r="I22" s="328"/>
      <c r="J22" s="328"/>
      <c r="K22" s="803">
        <f>SUM(E22:J24)</f>
        <v>12</v>
      </c>
      <c r="L22" s="812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</row>
    <row r="23" spans="1:26" s="317" customFormat="1" ht="18" customHeight="1">
      <c r="A23" s="763"/>
      <c r="B23" s="810"/>
      <c r="C23" s="800"/>
      <c r="D23" s="105" t="s">
        <v>783</v>
      </c>
      <c r="E23" s="323">
        <v>3</v>
      </c>
      <c r="F23" s="328"/>
      <c r="G23" s="328"/>
      <c r="H23" s="329"/>
      <c r="I23" s="328">
        <v>1</v>
      </c>
      <c r="J23" s="328">
        <v>4</v>
      </c>
      <c r="K23" s="803"/>
      <c r="L23" s="812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</row>
    <row r="24" spans="1:26" s="317" customFormat="1" ht="18" customHeight="1">
      <c r="A24" s="763"/>
      <c r="B24" s="810"/>
      <c r="C24" s="800"/>
      <c r="D24" s="105" t="s">
        <v>784</v>
      </c>
      <c r="E24" s="323"/>
      <c r="F24" s="328"/>
      <c r="G24" s="328"/>
      <c r="H24" s="329"/>
      <c r="I24" s="328">
        <v>2</v>
      </c>
      <c r="J24" s="328">
        <v>1</v>
      </c>
      <c r="K24" s="803"/>
      <c r="L24" s="812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</row>
    <row r="25" spans="1:26" ht="18" customHeight="1">
      <c r="A25" s="763"/>
      <c r="B25" s="810"/>
      <c r="C25" s="800" t="s">
        <v>1038</v>
      </c>
      <c r="D25" s="105" t="s">
        <v>782</v>
      </c>
      <c r="E25" s="323"/>
      <c r="F25" s="328"/>
      <c r="G25" s="328"/>
      <c r="H25" s="329"/>
      <c r="I25" s="328"/>
      <c r="J25" s="328"/>
      <c r="K25" s="803">
        <f>SUM(E25:J27)</f>
        <v>1</v>
      </c>
      <c r="L25" s="812"/>
    </row>
    <row r="26" spans="1:26" ht="18" customHeight="1">
      <c r="A26" s="763"/>
      <c r="B26" s="810"/>
      <c r="C26" s="800"/>
      <c r="D26" s="105" t="s">
        <v>783</v>
      </c>
      <c r="E26" s="323"/>
      <c r="F26" s="328"/>
      <c r="G26" s="328"/>
      <c r="H26" s="329"/>
      <c r="I26" s="328"/>
      <c r="J26" s="328"/>
      <c r="K26" s="803"/>
      <c r="L26" s="812"/>
    </row>
    <row r="27" spans="1:26" ht="18" customHeight="1">
      <c r="A27" s="763"/>
      <c r="B27" s="810"/>
      <c r="C27" s="800"/>
      <c r="D27" s="105" t="s">
        <v>937</v>
      </c>
      <c r="E27" s="323">
        <v>1</v>
      </c>
      <c r="F27" s="328"/>
      <c r="G27" s="328"/>
      <c r="H27" s="329"/>
      <c r="I27" s="328"/>
      <c r="J27" s="328"/>
      <c r="K27" s="803"/>
      <c r="L27" s="812"/>
    </row>
    <row r="28" spans="1:26" s="317" customFormat="1" ht="18" customHeight="1">
      <c r="A28" s="763"/>
      <c r="B28" s="810"/>
      <c r="C28" s="800" t="s">
        <v>1039</v>
      </c>
      <c r="D28" s="105" t="s">
        <v>782</v>
      </c>
      <c r="E28" s="323">
        <v>2</v>
      </c>
      <c r="F28" s="328">
        <v>2</v>
      </c>
      <c r="G28" s="328">
        <v>1</v>
      </c>
      <c r="H28" s="329"/>
      <c r="I28" s="328"/>
      <c r="J28" s="328">
        <v>1</v>
      </c>
      <c r="K28" s="803">
        <f>SUM(E28:J30)</f>
        <v>10</v>
      </c>
      <c r="L28" s="812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</row>
    <row r="29" spans="1:26" s="317" customFormat="1" ht="18" customHeight="1">
      <c r="A29" s="763"/>
      <c r="B29" s="810"/>
      <c r="C29" s="800"/>
      <c r="D29" s="105" t="s">
        <v>783</v>
      </c>
      <c r="E29" s="323"/>
      <c r="F29" s="328">
        <v>2</v>
      </c>
      <c r="G29" s="328"/>
      <c r="H29" s="329"/>
      <c r="I29" s="328"/>
      <c r="J29" s="328"/>
      <c r="K29" s="803"/>
      <c r="L29" s="812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</row>
    <row r="30" spans="1:26" s="317" customFormat="1" ht="18" customHeight="1">
      <c r="A30" s="763"/>
      <c r="B30" s="810"/>
      <c r="C30" s="800"/>
      <c r="D30" s="105" t="s">
        <v>937</v>
      </c>
      <c r="E30" s="323"/>
      <c r="F30" s="328"/>
      <c r="G30" s="328"/>
      <c r="H30" s="329">
        <v>1</v>
      </c>
      <c r="I30" s="328">
        <v>1</v>
      </c>
      <c r="J30" s="328"/>
      <c r="K30" s="803"/>
      <c r="L30" s="812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</row>
    <row r="31" spans="1:26" ht="18" customHeight="1">
      <c r="A31" s="763"/>
      <c r="B31" s="810"/>
      <c r="C31" s="800" t="s">
        <v>17</v>
      </c>
      <c r="D31" s="105" t="s">
        <v>783</v>
      </c>
      <c r="E31" s="323"/>
      <c r="F31" s="328"/>
      <c r="G31" s="328">
        <v>1</v>
      </c>
      <c r="H31" s="329"/>
      <c r="I31" s="328"/>
      <c r="J31" s="328"/>
      <c r="K31" s="803">
        <f>SUM(E31:J32)</f>
        <v>1</v>
      </c>
      <c r="L31" s="812"/>
    </row>
    <row r="32" spans="1:26" ht="18" customHeight="1">
      <c r="A32" s="763"/>
      <c r="B32" s="810"/>
      <c r="C32" s="800"/>
      <c r="D32" s="105" t="s">
        <v>937</v>
      </c>
      <c r="E32" s="323"/>
      <c r="F32" s="328"/>
      <c r="G32" s="328"/>
      <c r="H32" s="329"/>
      <c r="I32" s="328"/>
      <c r="J32" s="328"/>
      <c r="K32" s="803"/>
      <c r="L32" s="813"/>
    </row>
    <row r="33" spans="1:26" ht="18" customHeight="1">
      <c r="A33" s="763"/>
      <c r="B33" s="815" t="s">
        <v>152</v>
      </c>
      <c r="C33" s="801" t="s">
        <v>39</v>
      </c>
      <c r="D33" s="173" t="s">
        <v>783</v>
      </c>
      <c r="E33" s="322"/>
      <c r="F33" s="327"/>
      <c r="G33" s="327"/>
      <c r="H33" s="327"/>
      <c r="I33" s="327"/>
      <c r="J33" s="327"/>
      <c r="K33" s="799">
        <f>SUM(E33:J35)</f>
        <v>1</v>
      </c>
      <c r="L33" s="793">
        <f>SUM(K33)</f>
        <v>1</v>
      </c>
    </row>
    <row r="34" spans="1:26" ht="18" customHeight="1">
      <c r="A34" s="763"/>
      <c r="B34" s="815"/>
      <c r="C34" s="801"/>
      <c r="D34" s="173" t="s">
        <v>788</v>
      </c>
      <c r="E34" s="322"/>
      <c r="F34" s="327"/>
      <c r="G34" s="327"/>
      <c r="H34" s="327"/>
      <c r="I34" s="327"/>
      <c r="J34" s="327"/>
      <c r="K34" s="799"/>
      <c r="L34" s="794"/>
    </row>
    <row r="35" spans="1:26" s="317" customFormat="1" ht="18" customHeight="1">
      <c r="A35" s="763"/>
      <c r="B35" s="413"/>
      <c r="C35" s="801"/>
      <c r="D35" s="173" t="s">
        <v>785</v>
      </c>
      <c r="E35" s="322">
        <v>1</v>
      </c>
      <c r="F35" s="327"/>
      <c r="G35" s="327"/>
      <c r="H35" s="327"/>
      <c r="I35" s="327"/>
      <c r="J35" s="327"/>
      <c r="K35" s="799"/>
      <c r="L35" s="795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</row>
    <row r="36" spans="1:26" ht="18" customHeight="1">
      <c r="A36" s="763"/>
      <c r="B36" s="807" t="s">
        <v>149</v>
      </c>
      <c r="C36" s="802" t="s">
        <v>47</v>
      </c>
      <c r="D36" s="236" t="s">
        <v>782</v>
      </c>
      <c r="E36" s="324"/>
      <c r="F36" s="329"/>
      <c r="G36" s="329"/>
      <c r="H36" s="329"/>
      <c r="I36" s="329"/>
      <c r="J36" s="329"/>
      <c r="K36" s="798">
        <f>SUM(E36:J37)</f>
        <v>0</v>
      </c>
      <c r="L36" s="796">
        <f>SUM(K36:K54)</f>
        <v>44</v>
      </c>
    </row>
    <row r="37" spans="1:26" ht="18" customHeight="1">
      <c r="A37" s="763"/>
      <c r="B37" s="807"/>
      <c r="C37" s="802"/>
      <c r="D37" s="236" t="s">
        <v>783</v>
      </c>
      <c r="E37" s="324"/>
      <c r="F37" s="329"/>
      <c r="G37" s="329"/>
      <c r="H37" s="329"/>
      <c r="I37" s="329"/>
      <c r="J37" s="329"/>
      <c r="K37" s="798"/>
      <c r="L37" s="797"/>
    </row>
    <row r="38" spans="1:26" ht="18" customHeight="1">
      <c r="A38" s="763"/>
      <c r="B38" s="807"/>
      <c r="C38" s="802" t="s">
        <v>128</v>
      </c>
      <c r="D38" s="236" t="s">
        <v>782</v>
      </c>
      <c r="E38" s="324">
        <v>6</v>
      </c>
      <c r="F38" s="329">
        <v>5</v>
      </c>
      <c r="G38" s="329"/>
      <c r="H38" s="329"/>
      <c r="I38" s="329">
        <v>2</v>
      </c>
      <c r="J38" s="329">
        <v>2</v>
      </c>
      <c r="K38" s="798">
        <f>SUM(E38:J40)</f>
        <v>28</v>
      </c>
      <c r="L38" s="797"/>
    </row>
    <row r="39" spans="1:26" ht="18" customHeight="1">
      <c r="A39" s="763"/>
      <c r="B39" s="807"/>
      <c r="C39" s="802"/>
      <c r="D39" s="236" t="s">
        <v>783</v>
      </c>
      <c r="E39" s="324">
        <v>3</v>
      </c>
      <c r="F39" s="329">
        <v>1</v>
      </c>
      <c r="G39" s="329">
        <v>1</v>
      </c>
      <c r="H39" s="329"/>
      <c r="I39" s="329">
        <v>1</v>
      </c>
      <c r="J39" s="329">
        <v>4</v>
      </c>
      <c r="K39" s="798"/>
      <c r="L39" s="797"/>
    </row>
    <row r="40" spans="1:26" ht="18" customHeight="1">
      <c r="A40" s="763"/>
      <c r="B40" s="807"/>
      <c r="C40" s="802"/>
      <c r="D40" s="236" t="s">
        <v>937</v>
      </c>
      <c r="E40" s="324"/>
      <c r="F40" s="329">
        <v>1</v>
      </c>
      <c r="G40" s="329"/>
      <c r="H40" s="329">
        <v>1</v>
      </c>
      <c r="I40" s="329"/>
      <c r="J40" s="329">
        <v>1</v>
      </c>
      <c r="K40" s="798"/>
      <c r="L40" s="797"/>
    </row>
    <row r="41" spans="1:26" ht="18" customHeight="1">
      <c r="A41" s="763"/>
      <c r="B41" s="807"/>
      <c r="C41" s="802" t="s">
        <v>832</v>
      </c>
      <c r="D41" s="236" t="s">
        <v>782</v>
      </c>
      <c r="E41" s="324"/>
      <c r="F41" s="329"/>
      <c r="G41" s="329">
        <v>1</v>
      </c>
      <c r="H41" s="329"/>
      <c r="I41" s="329"/>
      <c r="J41" s="329">
        <v>1</v>
      </c>
      <c r="K41" s="798">
        <f>SUM(E41:J45)</f>
        <v>10</v>
      </c>
      <c r="L41" s="797"/>
    </row>
    <row r="42" spans="1:26" s="317" customFormat="1" ht="18" customHeight="1">
      <c r="A42" s="763"/>
      <c r="B42" s="807"/>
      <c r="C42" s="802"/>
      <c r="D42" s="236" t="s">
        <v>783</v>
      </c>
      <c r="E42" s="324">
        <v>1</v>
      </c>
      <c r="F42" s="329"/>
      <c r="G42" s="329"/>
      <c r="H42" s="329"/>
      <c r="I42" s="329"/>
      <c r="J42" s="329">
        <v>2</v>
      </c>
      <c r="K42" s="798"/>
      <c r="L42" s="797"/>
      <c r="M42" s="459"/>
      <c r="N42" s="459"/>
      <c r="O42" s="459"/>
      <c r="P42" s="459"/>
      <c r="Q42" s="459"/>
      <c r="R42" s="459"/>
      <c r="S42" s="459"/>
      <c r="T42" s="459"/>
      <c r="U42" s="459"/>
      <c r="V42" s="459"/>
      <c r="W42" s="459"/>
      <c r="X42" s="459"/>
      <c r="Y42" s="459"/>
      <c r="Z42" s="459"/>
    </row>
    <row r="43" spans="1:26" s="317" customFormat="1" ht="18" customHeight="1">
      <c r="A43" s="763"/>
      <c r="B43" s="807"/>
      <c r="C43" s="802"/>
      <c r="D43" s="236" t="s">
        <v>784</v>
      </c>
      <c r="E43" s="324"/>
      <c r="F43" s="329"/>
      <c r="G43" s="329"/>
      <c r="H43" s="329">
        <v>1</v>
      </c>
      <c r="I43" s="329"/>
      <c r="J43" s="329"/>
      <c r="K43" s="798"/>
      <c r="L43" s="797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</row>
    <row r="44" spans="1:26" s="317" customFormat="1" ht="18" customHeight="1">
      <c r="A44" s="763"/>
      <c r="B44" s="807"/>
      <c r="C44" s="802"/>
      <c r="D44" s="236" t="s">
        <v>937</v>
      </c>
      <c r="E44" s="324"/>
      <c r="F44" s="329">
        <v>2</v>
      </c>
      <c r="G44" s="329"/>
      <c r="H44" s="329"/>
      <c r="I44" s="329"/>
      <c r="J44" s="329"/>
      <c r="K44" s="798"/>
      <c r="L44" s="797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</row>
    <row r="45" spans="1:26" s="317" customFormat="1" ht="18" customHeight="1">
      <c r="A45" s="763"/>
      <c r="B45" s="807"/>
      <c r="C45" s="802"/>
      <c r="D45" s="236" t="s">
        <v>1130</v>
      </c>
      <c r="E45" s="324">
        <v>1</v>
      </c>
      <c r="F45" s="329">
        <v>1</v>
      </c>
      <c r="G45" s="329"/>
      <c r="H45" s="329"/>
      <c r="I45" s="329"/>
      <c r="J45" s="329"/>
      <c r="K45" s="798"/>
      <c r="L45" s="797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</row>
    <row r="46" spans="1:26" ht="18" customHeight="1">
      <c r="A46" s="763"/>
      <c r="B46" s="807"/>
      <c r="C46" s="802" t="s">
        <v>59</v>
      </c>
      <c r="D46" s="236" t="s">
        <v>782</v>
      </c>
      <c r="E46" s="324"/>
      <c r="F46" s="329"/>
      <c r="G46" s="329"/>
      <c r="H46" s="329"/>
      <c r="I46" s="329"/>
      <c r="J46" s="329"/>
      <c r="K46" s="798">
        <f>SUM(E46:J48)</f>
        <v>2</v>
      </c>
      <c r="L46" s="797"/>
    </row>
    <row r="47" spans="1:26" ht="18" customHeight="1">
      <c r="A47" s="763"/>
      <c r="B47" s="807"/>
      <c r="C47" s="802"/>
      <c r="D47" s="236" t="s">
        <v>783</v>
      </c>
      <c r="E47" s="324"/>
      <c r="F47" s="329"/>
      <c r="G47" s="329"/>
      <c r="H47" s="329"/>
      <c r="I47" s="329"/>
      <c r="J47" s="329"/>
      <c r="K47" s="798"/>
      <c r="L47" s="797"/>
    </row>
    <row r="48" spans="1:26" ht="18" customHeight="1">
      <c r="A48" s="763"/>
      <c r="B48" s="807"/>
      <c r="C48" s="802"/>
      <c r="D48" s="236" t="s">
        <v>937</v>
      </c>
      <c r="E48" s="324">
        <v>1</v>
      </c>
      <c r="F48" s="329">
        <v>1</v>
      </c>
      <c r="G48" s="329"/>
      <c r="H48" s="329"/>
      <c r="I48" s="329"/>
      <c r="J48" s="329"/>
      <c r="K48" s="798"/>
      <c r="L48" s="797"/>
    </row>
    <row r="49" spans="1:26" ht="18" customHeight="1">
      <c r="A49" s="763"/>
      <c r="B49" s="807"/>
      <c r="C49" s="802" t="s">
        <v>60</v>
      </c>
      <c r="D49" s="236" t="s">
        <v>782</v>
      </c>
      <c r="E49" s="324"/>
      <c r="F49" s="329"/>
      <c r="G49" s="329"/>
      <c r="H49" s="329"/>
      <c r="I49" s="329"/>
      <c r="J49" s="329"/>
      <c r="K49" s="798">
        <f>SUM(E49:J51)</f>
        <v>3</v>
      </c>
      <c r="L49" s="797"/>
    </row>
    <row r="50" spans="1:26" ht="18" customHeight="1">
      <c r="A50" s="763"/>
      <c r="B50" s="807"/>
      <c r="C50" s="802"/>
      <c r="D50" s="236" t="s">
        <v>783</v>
      </c>
      <c r="E50" s="324">
        <v>3</v>
      </c>
      <c r="F50" s="329"/>
      <c r="G50" s="329"/>
      <c r="H50" s="329"/>
      <c r="I50" s="329"/>
      <c r="J50" s="329"/>
      <c r="K50" s="798"/>
      <c r="L50" s="797"/>
    </row>
    <row r="51" spans="1:26" ht="18" customHeight="1">
      <c r="A51" s="763"/>
      <c r="B51" s="807"/>
      <c r="C51" s="802"/>
      <c r="D51" s="236" t="s">
        <v>784</v>
      </c>
      <c r="E51" s="324"/>
      <c r="F51" s="329"/>
      <c r="G51" s="329"/>
      <c r="H51" s="329"/>
      <c r="I51" s="329"/>
      <c r="J51" s="329"/>
      <c r="K51" s="798"/>
      <c r="L51" s="797"/>
    </row>
    <row r="52" spans="1:26" s="317" customFormat="1" ht="18" customHeight="1">
      <c r="A52" s="763"/>
      <c r="B52" s="807"/>
      <c r="C52" s="626"/>
      <c r="D52" s="236" t="s">
        <v>937</v>
      </c>
      <c r="E52" s="324"/>
      <c r="F52" s="329"/>
      <c r="G52" s="329"/>
      <c r="H52" s="329"/>
      <c r="I52" s="329"/>
      <c r="J52" s="329"/>
      <c r="K52" s="627"/>
      <c r="L52" s="797"/>
      <c r="M52" s="459"/>
      <c r="N52" s="459"/>
      <c r="O52" s="459"/>
      <c r="P52" s="459"/>
      <c r="Q52" s="459"/>
      <c r="R52" s="459"/>
      <c r="S52" s="459"/>
      <c r="T52" s="459"/>
      <c r="U52" s="459"/>
      <c r="V52" s="459"/>
      <c r="W52" s="459"/>
      <c r="X52" s="459"/>
      <c r="Y52" s="459"/>
      <c r="Z52" s="459"/>
    </row>
    <row r="53" spans="1:26" ht="18" customHeight="1">
      <c r="A53" s="763"/>
      <c r="B53" s="807"/>
      <c r="C53" s="265" t="s">
        <v>123</v>
      </c>
      <c r="D53" s="236"/>
      <c r="E53" s="324"/>
      <c r="F53" s="329"/>
      <c r="G53" s="329"/>
      <c r="H53" s="329"/>
      <c r="I53" s="329"/>
      <c r="J53" s="329"/>
      <c r="K53" s="233">
        <f>SUM(E53:J53)</f>
        <v>0</v>
      </c>
      <c r="L53" s="797"/>
    </row>
    <row r="54" spans="1:26" ht="18" customHeight="1">
      <c r="A54" s="763"/>
      <c r="B54" s="807"/>
      <c r="C54" s="792" t="s">
        <v>124</v>
      </c>
      <c r="D54" s="236" t="s">
        <v>782</v>
      </c>
      <c r="E54" s="324">
        <v>1</v>
      </c>
      <c r="F54" s="329"/>
      <c r="G54" s="329"/>
      <c r="H54" s="329"/>
      <c r="I54" s="329"/>
      <c r="J54" s="329"/>
      <c r="K54" s="233">
        <f>SUM(E54:J54)</f>
        <v>1</v>
      </c>
      <c r="L54" s="797"/>
      <c r="R54" s="460" t="s">
        <v>807</v>
      </c>
    </row>
    <row r="55" spans="1:26" s="317" customFormat="1" ht="18" customHeight="1">
      <c r="A55" s="763"/>
      <c r="B55" s="726"/>
      <c r="C55" s="792"/>
      <c r="D55" s="236" t="s">
        <v>783</v>
      </c>
      <c r="E55" s="324">
        <v>1</v>
      </c>
      <c r="F55" s="329"/>
      <c r="G55" s="329"/>
      <c r="H55" s="329"/>
      <c r="I55" s="329"/>
      <c r="J55" s="329"/>
      <c r="K55" s="727"/>
      <c r="L55" s="728"/>
      <c r="M55" s="459"/>
      <c r="N55" s="459"/>
      <c r="O55" s="459"/>
      <c r="P55" s="459"/>
      <c r="Q55" s="459"/>
      <c r="R55" s="460"/>
      <c r="S55" s="459"/>
      <c r="T55" s="459"/>
      <c r="U55" s="459"/>
      <c r="V55" s="459"/>
      <c r="W55" s="459"/>
      <c r="X55" s="459"/>
      <c r="Y55" s="459"/>
      <c r="Z55" s="459"/>
    </row>
    <row r="56" spans="1:26" ht="18" customHeight="1">
      <c r="A56" s="763"/>
      <c r="B56" s="816" t="s">
        <v>150</v>
      </c>
      <c r="C56" s="247" t="s">
        <v>72</v>
      </c>
      <c r="D56" s="173"/>
      <c r="E56" s="322"/>
      <c r="F56" s="327"/>
      <c r="G56" s="327"/>
      <c r="H56" s="327"/>
      <c r="I56" s="327"/>
      <c r="J56" s="327"/>
      <c r="K56" s="235">
        <f>SUM(E56:J56)</f>
        <v>0</v>
      </c>
      <c r="L56" s="818">
        <f>SUM(K56:K71)</f>
        <v>19</v>
      </c>
    </row>
    <row r="57" spans="1:26" ht="18" customHeight="1">
      <c r="A57" s="763"/>
      <c r="B57" s="816"/>
      <c r="C57" s="801" t="s">
        <v>73</v>
      </c>
      <c r="D57" s="173" t="s">
        <v>783</v>
      </c>
      <c r="E57" s="322"/>
      <c r="F57" s="327"/>
      <c r="G57" s="327"/>
      <c r="H57" s="327">
        <v>1</v>
      </c>
      <c r="I57" s="327"/>
      <c r="J57" s="327">
        <v>1</v>
      </c>
      <c r="K57" s="821">
        <f>SUM(E57:J58)</f>
        <v>2</v>
      </c>
      <c r="L57" s="818"/>
    </row>
    <row r="58" spans="1:26" ht="18" customHeight="1">
      <c r="A58" s="763"/>
      <c r="B58" s="816"/>
      <c r="C58" s="801"/>
      <c r="D58" s="173" t="s">
        <v>789</v>
      </c>
      <c r="E58" s="322"/>
      <c r="F58" s="327"/>
      <c r="G58" s="327"/>
      <c r="H58" s="327"/>
      <c r="I58" s="327"/>
      <c r="J58" s="327"/>
      <c r="K58" s="821"/>
      <c r="L58" s="818"/>
    </row>
    <row r="59" spans="1:26" ht="18" customHeight="1">
      <c r="A59" s="763"/>
      <c r="B59" s="816"/>
      <c r="C59" s="801" t="s">
        <v>74</v>
      </c>
      <c r="D59" s="173" t="s">
        <v>782</v>
      </c>
      <c r="E59" s="322">
        <v>1</v>
      </c>
      <c r="F59" s="327"/>
      <c r="G59" s="327"/>
      <c r="H59" s="327"/>
      <c r="I59" s="327"/>
      <c r="J59" s="327">
        <v>1</v>
      </c>
      <c r="K59" s="821">
        <f>SUM(E59:J60)</f>
        <v>8</v>
      </c>
      <c r="L59" s="818"/>
    </row>
    <row r="60" spans="1:26" ht="18" customHeight="1">
      <c r="A60" s="763"/>
      <c r="B60" s="816"/>
      <c r="C60" s="801"/>
      <c r="D60" s="173" t="s">
        <v>783</v>
      </c>
      <c r="E60" s="322">
        <v>1</v>
      </c>
      <c r="F60" s="327">
        <v>2</v>
      </c>
      <c r="G60" s="327"/>
      <c r="H60" s="327">
        <v>2</v>
      </c>
      <c r="I60" s="327"/>
      <c r="J60" s="327">
        <v>1</v>
      </c>
      <c r="K60" s="821"/>
      <c r="L60" s="818"/>
    </row>
    <row r="61" spans="1:26" ht="18" customHeight="1">
      <c r="A61" s="763"/>
      <c r="B61" s="816"/>
      <c r="C61" s="247" t="s">
        <v>79</v>
      </c>
      <c r="D61" s="173" t="s">
        <v>782</v>
      </c>
      <c r="E61" s="322">
        <v>1</v>
      </c>
      <c r="F61" s="327">
        <v>1</v>
      </c>
      <c r="G61" s="327"/>
      <c r="H61" s="327">
        <v>1</v>
      </c>
      <c r="I61" s="327"/>
      <c r="J61" s="327"/>
      <c r="K61" s="235">
        <f>SUM(E61:J61)</f>
        <v>3</v>
      </c>
      <c r="L61" s="818"/>
    </row>
    <row r="62" spans="1:26" ht="18" customHeight="1">
      <c r="A62" s="763"/>
      <c r="B62" s="816"/>
      <c r="C62" s="247" t="s">
        <v>80</v>
      </c>
      <c r="D62" s="173" t="s">
        <v>782</v>
      </c>
      <c r="E62" s="322"/>
      <c r="F62" s="327"/>
      <c r="G62" s="327"/>
      <c r="H62" s="327"/>
      <c r="I62" s="327"/>
      <c r="J62" s="327"/>
      <c r="K62" s="799">
        <f>SUM(E62:J63)</f>
        <v>0</v>
      </c>
      <c r="L62" s="818"/>
    </row>
    <row r="63" spans="1:26" s="317" customFormat="1" ht="18" customHeight="1">
      <c r="A63" s="763"/>
      <c r="B63" s="816"/>
      <c r="C63" s="247"/>
      <c r="D63" s="173" t="s">
        <v>784</v>
      </c>
      <c r="E63" s="322"/>
      <c r="F63" s="327"/>
      <c r="G63" s="327"/>
      <c r="H63" s="327"/>
      <c r="I63" s="327"/>
      <c r="J63" s="327"/>
      <c r="K63" s="799"/>
      <c r="L63" s="818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</row>
    <row r="64" spans="1:26" ht="18" customHeight="1">
      <c r="A64" s="763"/>
      <c r="B64" s="816"/>
      <c r="C64" s="247" t="s">
        <v>86</v>
      </c>
      <c r="D64" s="173"/>
      <c r="E64" s="322"/>
      <c r="F64" s="327"/>
      <c r="G64" s="327"/>
      <c r="H64" s="327"/>
      <c r="I64" s="327"/>
      <c r="J64" s="327"/>
      <c r="K64" s="235">
        <f>SUM(E64:J64)</f>
        <v>0</v>
      </c>
      <c r="L64" s="818"/>
    </row>
    <row r="65" spans="1:26" ht="18" customHeight="1">
      <c r="A65" s="763"/>
      <c r="B65" s="816"/>
      <c r="C65" s="801" t="s">
        <v>173</v>
      </c>
      <c r="D65" s="173" t="s">
        <v>783</v>
      </c>
      <c r="E65" s="322"/>
      <c r="F65" s="327"/>
      <c r="G65" s="327"/>
      <c r="H65" s="327">
        <v>1</v>
      </c>
      <c r="I65" s="327"/>
      <c r="J65" s="327"/>
      <c r="K65" s="799">
        <f>SUM(E65:J67)</f>
        <v>3</v>
      </c>
      <c r="L65" s="818"/>
    </row>
    <row r="66" spans="1:26" ht="18" customHeight="1">
      <c r="A66" s="763"/>
      <c r="B66" s="816"/>
      <c r="C66" s="801"/>
      <c r="D66" s="173" t="s">
        <v>784</v>
      </c>
      <c r="E66" s="322"/>
      <c r="F66" s="327">
        <v>2</v>
      </c>
      <c r="G66" s="327"/>
      <c r="H66" s="327"/>
      <c r="I66" s="327"/>
      <c r="J66" s="327"/>
      <c r="K66" s="799"/>
      <c r="L66" s="818"/>
    </row>
    <row r="67" spans="1:26" s="317" customFormat="1" ht="18" customHeight="1">
      <c r="A67" s="763"/>
      <c r="B67" s="816"/>
      <c r="C67" s="801"/>
      <c r="D67" s="173" t="s">
        <v>1137</v>
      </c>
      <c r="E67" s="322"/>
      <c r="F67" s="327"/>
      <c r="G67" s="327"/>
      <c r="H67" s="327"/>
      <c r="I67" s="327"/>
      <c r="J67" s="327"/>
      <c r="K67" s="799"/>
      <c r="L67" s="818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</row>
    <row r="68" spans="1:26" ht="18" customHeight="1">
      <c r="A68" s="763"/>
      <c r="B68" s="816"/>
      <c r="C68" s="247" t="s">
        <v>87</v>
      </c>
      <c r="D68" s="173" t="s">
        <v>789</v>
      </c>
      <c r="E68" s="322"/>
      <c r="F68" s="327"/>
      <c r="G68" s="327"/>
      <c r="H68" s="327"/>
      <c r="I68" s="327"/>
      <c r="J68" s="327">
        <v>1</v>
      </c>
      <c r="K68" s="235">
        <f>SUM(E68:J68)</f>
        <v>1</v>
      </c>
      <c r="L68" s="818"/>
    </row>
    <row r="69" spans="1:26" ht="18" customHeight="1">
      <c r="A69" s="763"/>
      <c r="B69" s="816"/>
      <c r="C69" s="247" t="s">
        <v>1154</v>
      </c>
      <c r="D69" s="173" t="s">
        <v>782</v>
      </c>
      <c r="E69" s="322"/>
      <c r="F69" s="327"/>
      <c r="G69" s="327"/>
      <c r="H69" s="327"/>
      <c r="I69" s="327"/>
      <c r="J69" s="327"/>
      <c r="K69" s="235">
        <f>SUM(E69:J69)</f>
        <v>0</v>
      </c>
      <c r="L69" s="818"/>
    </row>
    <row r="70" spans="1:26" s="317" customFormat="1" ht="18" customHeight="1">
      <c r="A70" s="763"/>
      <c r="B70" s="816"/>
      <c r="C70" s="247" t="s">
        <v>833</v>
      </c>
      <c r="D70" s="173" t="s">
        <v>783</v>
      </c>
      <c r="E70" s="322"/>
      <c r="F70" s="327">
        <v>1</v>
      </c>
      <c r="G70" s="327"/>
      <c r="H70" s="327"/>
      <c r="I70" s="327"/>
      <c r="J70" s="327"/>
      <c r="K70" s="373">
        <f>SUM(E70:J70)</f>
        <v>1</v>
      </c>
      <c r="L70" s="818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</row>
    <row r="71" spans="1:26" ht="18" customHeight="1">
      <c r="A71" s="763"/>
      <c r="B71" s="816"/>
      <c r="C71" s="809" t="s">
        <v>252</v>
      </c>
      <c r="D71" s="274" t="s">
        <v>783</v>
      </c>
      <c r="E71" s="322"/>
      <c r="F71" s="327"/>
      <c r="G71" s="327"/>
      <c r="H71" s="327"/>
      <c r="I71" s="327"/>
      <c r="J71" s="327"/>
      <c r="K71" s="821">
        <f>SUM(E71:J73)</f>
        <v>1</v>
      </c>
      <c r="L71" s="818"/>
    </row>
    <row r="72" spans="1:26" s="317" customFormat="1" ht="18" customHeight="1">
      <c r="A72" s="763"/>
      <c r="B72" s="816"/>
      <c r="C72" s="809"/>
      <c r="D72" s="274" t="s">
        <v>784</v>
      </c>
      <c r="E72" s="322"/>
      <c r="F72" s="327">
        <v>1</v>
      </c>
      <c r="G72" s="327"/>
      <c r="H72" s="327"/>
      <c r="I72" s="327"/>
      <c r="J72" s="327"/>
      <c r="K72" s="821"/>
      <c r="L72" s="818"/>
      <c r="M72" s="459"/>
      <c r="N72" s="459"/>
      <c r="O72" s="459"/>
      <c r="P72" s="459"/>
      <c r="Q72" s="459"/>
      <c r="R72" s="459"/>
      <c r="S72" s="459"/>
      <c r="T72" s="459"/>
      <c r="U72" s="459"/>
      <c r="V72" s="459"/>
      <c r="W72" s="459"/>
      <c r="X72" s="459"/>
      <c r="Y72" s="459"/>
      <c r="Z72" s="459"/>
    </row>
    <row r="73" spans="1:26" ht="18" customHeight="1">
      <c r="A73" s="763"/>
      <c r="B73" s="817"/>
      <c r="C73" s="599" t="s">
        <v>978</v>
      </c>
      <c r="D73" s="237" t="s">
        <v>782</v>
      </c>
      <c r="E73" s="325"/>
      <c r="F73" s="330"/>
      <c r="G73" s="330"/>
      <c r="H73" s="330"/>
      <c r="I73" s="330"/>
      <c r="J73" s="330"/>
      <c r="K73" s="822"/>
      <c r="L73" s="819"/>
    </row>
    <row r="74" spans="1:26" ht="15.75">
      <c r="A74" s="805"/>
      <c r="B74" s="806"/>
      <c r="C74" s="806"/>
      <c r="D74" s="137"/>
      <c r="E74" s="70">
        <f t="shared" ref="E74:J74" si="0">SUM(E2:E73)</f>
        <v>72</v>
      </c>
      <c r="F74" s="70">
        <f t="shared" si="0"/>
        <v>59</v>
      </c>
      <c r="G74" s="70">
        <f t="shared" si="0"/>
        <v>26</v>
      </c>
      <c r="H74" s="70">
        <f t="shared" si="0"/>
        <v>21</v>
      </c>
      <c r="I74" s="70">
        <f t="shared" si="0"/>
        <v>17</v>
      </c>
      <c r="J74" s="70">
        <f t="shared" si="0"/>
        <v>63</v>
      </c>
      <c r="K74" s="70">
        <f>SUM(K2:K73)</f>
        <v>257</v>
      </c>
      <c r="L74" s="66">
        <f>SUM(L2:L73)</f>
        <v>257</v>
      </c>
    </row>
    <row r="78" spans="1:26" s="459" customFormat="1">
      <c r="C78" s="476"/>
      <c r="J78" s="477"/>
    </row>
    <row r="79" spans="1:26" s="459" customFormat="1">
      <c r="C79" s="476"/>
      <c r="J79" s="477"/>
    </row>
    <row r="80" spans="1:26" s="459" customFormat="1">
      <c r="C80" s="476"/>
      <c r="J80" s="477"/>
    </row>
    <row r="81" spans="3:10" s="459" customFormat="1">
      <c r="C81" s="476"/>
      <c r="J81" s="477"/>
    </row>
    <row r="82" spans="3:10" s="459" customFormat="1">
      <c r="C82" s="476"/>
      <c r="J82" s="477"/>
    </row>
    <row r="83" spans="3:10" s="459" customFormat="1">
      <c r="C83" s="476"/>
      <c r="J83" s="477"/>
    </row>
    <row r="84" spans="3:10" s="459" customFormat="1">
      <c r="C84" s="476"/>
      <c r="J84" s="477"/>
    </row>
    <row r="85" spans="3:10" s="459" customFormat="1">
      <c r="C85" s="476"/>
      <c r="J85" s="477"/>
    </row>
    <row r="86" spans="3:10" s="459" customFormat="1">
      <c r="C86" s="476"/>
      <c r="J86" s="477"/>
    </row>
    <row r="87" spans="3:10" s="459" customFormat="1">
      <c r="C87" s="476"/>
      <c r="J87" s="477"/>
    </row>
    <row r="88" spans="3:10" s="459" customFormat="1">
      <c r="C88" s="476"/>
      <c r="J88" s="477"/>
    </row>
    <row r="89" spans="3:10" s="459" customFormat="1">
      <c r="C89" s="476"/>
      <c r="J89" s="477"/>
    </row>
    <row r="90" spans="3:10" s="459" customFormat="1">
      <c r="C90" s="476"/>
      <c r="J90" s="477"/>
    </row>
    <row r="91" spans="3:10" s="459" customFormat="1">
      <c r="C91" s="476"/>
      <c r="J91" s="477"/>
    </row>
    <row r="92" spans="3:10" s="459" customFormat="1">
      <c r="C92" s="476"/>
      <c r="J92" s="477"/>
    </row>
    <row r="93" spans="3:10" s="459" customFormat="1">
      <c r="C93" s="476"/>
      <c r="J93" s="477"/>
    </row>
    <row r="94" spans="3:10" s="459" customFormat="1">
      <c r="C94" s="476"/>
      <c r="J94" s="477"/>
    </row>
    <row r="95" spans="3:10" s="459" customFormat="1">
      <c r="C95" s="476"/>
      <c r="J95" s="477"/>
    </row>
    <row r="96" spans="3:10" s="459" customFormat="1">
      <c r="C96" s="476"/>
      <c r="J96" s="477"/>
    </row>
    <row r="97" spans="3:10" s="459" customFormat="1">
      <c r="C97" s="476"/>
      <c r="J97" s="477"/>
    </row>
    <row r="98" spans="3:10" s="459" customFormat="1">
      <c r="C98" s="476"/>
      <c r="J98" s="477"/>
    </row>
    <row r="99" spans="3:10" s="459" customFormat="1">
      <c r="C99" s="476"/>
      <c r="J99" s="477"/>
    </row>
    <row r="100" spans="3:10" s="459" customFormat="1">
      <c r="C100" s="476"/>
      <c r="J100" s="477"/>
    </row>
    <row r="101" spans="3:10" s="459" customFormat="1">
      <c r="C101" s="476"/>
      <c r="J101" s="477"/>
    </row>
    <row r="102" spans="3:10" s="459" customFormat="1">
      <c r="C102" s="476"/>
      <c r="J102" s="477"/>
    </row>
    <row r="103" spans="3:10" s="459" customFormat="1">
      <c r="C103" s="476"/>
      <c r="J103" s="477"/>
    </row>
    <row r="104" spans="3:10" s="459" customFormat="1">
      <c r="C104" s="476"/>
      <c r="J104" s="477"/>
    </row>
    <row r="105" spans="3:10" s="459" customFormat="1">
      <c r="C105" s="476"/>
      <c r="J105" s="477"/>
    </row>
    <row r="106" spans="3:10" s="459" customFormat="1">
      <c r="C106" s="476"/>
      <c r="J106" s="477"/>
    </row>
    <row r="107" spans="3:10" s="459" customFormat="1">
      <c r="C107" s="476"/>
      <c r="J107" s="477"/>
    </row>
    <row r="108" spans="3:10" s="459" customFormat="1">
      <c r="C108" s="476"/>
      <c r="J108" s="477"/>
    </row>
    <row r="109" spans="3:10" s="459" customFormat="1">
      <c r="C109" s="476"/>
      <c r="J109" s="477"/>
    </row>
    <row r="110" spans="3:10" s="459" customFormat="1">
      <c r="C110" s="476"/>
      <c r="J110" s="477"/>
    </row>
    <row r="111" spans="3:10" s="459" customFormat="1">
      <c r="C111" s="476"/>
      <c r="J111" s="477"/>
    </row>
    <row r="112" spans="3:10" s="459" customFormat="1">
      <c r="C112" s="476"/>
      <c r="J112" s="477"/>
    </row>
    <row r="113" spans="3:10" s="459" customFormat="1">
      <c r="C113" s="476"/>
      <c r="J113" s="477"/>
    </row>
    <row r="114" spans="3:10" s="459" customFormat="1">
      <c r="C114" s="476"/>
      <c r="J114" s="477"/>
    </row>
    <row r="115" spans="3:10" s="459" customFormat="1">
      <c r="C115" s="476"/>
      <c r="J115" s="477"/>
    </row>
    <row r="116" spans="3:10" s="459" customFormat="1">
      <c r="C116" s="476"/>
      <c r="J116" s="477"/>
    </row>
    <row r="117" spans="3:10" s="459" customFormat="1">
      <c r="C117" s="476"/>
      <c r="J117" s="477"/>
    </row>
    <row r="118" spans="3:10" s="459" customFormat="1">
      <c r="C118" s="476"/>
      <c r="J118" s="477"/>
    </row>
    <row r="119" spans="3:10" s="459" customFormat="1">
      <c r="C119" s="476"/>
      <c r="J119" s="477"/>
    </row>
    <row r="120" spans="3:10" s="459" customFormat="1">
      <c r="C120" s="476"/>
      <c r="J120" s="477"/>
    </row>
    <row r="121" spans="3:10" s="459" customFormat="1">
      <c r="C121" s="476"/>
      <c r="J121" s="477"/>
    </row>
    <row r="122" spans="3:10" s="459" customFormat="1">
      <c r="C122" s="476"/>
      <c r="J122" s="477"/>
    </row>
    <row r="123" spans="3:10" s="459" customFormat="1">
      <c r="C123" s="476"/>
      <c r="J123" s="477"/>
    </row>
    <row r="124" spans="3:10" s="459" customFormat="1">
      <c r="C124" s="476"/>
      <c r="J124" s="477"/>
    </row>
    <row r="125" spans="3:10" s="459" customFormat="1">
      <c r="C125" s="476"/>
      <c r="J125" s="477"/>
    </row>
    <row r="126" spans="3:10" s="459" customFormat="1">
      <c r="C126" s="476"/>
      <c r="J126" s="477"/>
    </row>
    <row r="127" spans="3:10" s="459" customFormat="1">
      <c r="C127" s="476"/>
      <c r="J127" s="477"/>
    </row>
    <row r="128" spans="3:10" s="459" customFormat="1">
      <c r="C128" s="476"/>
      <c r="J128" s="477"/>
    </row>
    <row r="129" spans="3:10" s="459" customFormat="1">
      <c r="C129" s="476"/>
      <c r="J129" s="477"/>
    </row>
    <row r="130" spans="3:10" s="459" customFormat="1">
      <c r="C130" s="476"/>
      <c r="J130" s="477"/>
    </row>
    <row r="131" spans="3:10" s="459" customFormat="1">
      <c r="C131" s="476"/>
      <c r="J131" s="477"/>
    </row>
    <row r="132" spans="3:10" s="459" customFormat="1">
      <c r="C132" s="476"/>
      <c r="J132" s="477"/>
    </row>
    <row r="133" spans="3:10" s="459" customFormat="1">
      <c r="C133" s="476"/>
      <c r="J133" s="477"/>
    </row>
    <row r="134" spans="3:10" s="459" customFormat="1">
      <c r="C134" s="476"/>
      <c r="J134" s="477"/>
    </row>
    <row r="135" spans="3:10" s="459" customFormat="1">
      <c r="C135" s="476"/>
      <c r="J135" s="477"/>
    </row>
    <row r="136" spans="3:10" s="459" customFormat="1">
      <c r="C136" s="476"/>
      <c r="J136" s="477"/>
    </row>
    <row r="137" spans="3:10" s="459" customFormat="1">
      <c r="C137" s="476"/>
      <c r="J137" s="477"/>
    </row>
    <row r="138" spans="3:10" s="459" customFormat="1">
      <c r="C138" s="476"/>
      <c r="J138" s="477"/>
    </row>
    <row r="139" spans="3:10" s="459" customFormat="1">
      <c r="C139" s="476"/>
      <c r="J139" s="477"/>
    </row>
    <row r="140" spans="3:10" s="459" customFormat="1">
      <c r="C140" s="476"/>
      <c r="J140" s="477"/>
    </row>
    <row r="141" spans="3:10" s="459" customFormat="1">
      <c r="C141" s="476"/>
      <c r="J141" s="477"/>
    </row>
    <row r="142" spans="3:10" s="459" customFormat="1">
      <c r="C142" s="476"/>
      <c r="J142" s="477"/>
    </row>
    <row r="143" spans="3:10" s="459" customFormat="1">
      <c r="C143" s="476"/>
      <c r="J143" s="477"/>
    </row>
    <row r="144" spans="3:10" s="459" customFormat="1">
      <c r="C144" s="476"/>
      <c r="J144" s="477"/>
    </row>
    <row r="145" spans="3:10" s="459" customFormat="1">
      <c r="C145" s="476"/>
      <c r="J145" s="477"/>
    </row>
    <row r="146" spans="3:10" s="459" customFormat="1">
      <c r="C146" s="476"/>
      <c r="J146" s="477"/>
    </row>
    <row r="147" spans="3:10" s="459" customFormat="1">
      <c r="C147" s="476"/>
      <c r="J147" s="477"/>
    </row>
    <row r="148" spans="3:10" s="459" customFormat="1">
      <c r="C148" s="476"/>
      <c r="J148" s="477"/>
    </row>
    <row r="149" spans="3:10" s="459" customFormat="1">
      <c r="C149" s="476"/>
      <c r="J149" s="477"/>
    </row>
    <row r="150" spans="3:10" s="459" customFormat="1">
      <c r="C150" s="476"/>
      <c r="J150" s="477"/>
    </row>
    <row r="151" spans="3:10" s="459" customFormat="1">
      <c r="C151" s="476"/>
      <c r="J151" s="477"/>
    </row>
    <row r="152" spans="3:10" s="459" customFormat="1">
      <c r="C152" s="476"/>
      <c r="J152" s="477"/>
    </row>
  </sheetData>
  <mergeCells count="52">
    <mergeCell ref="K71:K73"/>
    <mergeCell ref="C71:C72"/>
    <mergeCell ref="B18:B32"/>
    <mergeCell ref="L18:L32"/>
    <mergeCell ref="B2:B14"/>
    <mergeCell ref="B33:B34"/>
    <mergeCell ref="B56:B73"/>
    <mergeCell ref="L56:L73"/>
    <mergeCell ref="K2:K4"/>
    <mergeCell ref="K6:K9"/>
    <mergeCell ref="K10:K14"/>
    <mergeCell ref="K25:K27"/>
    <mergeCell ref="K31:K32"/>
    <mergeCell ref="K59:K60"/>
    <mergeCell ref="K57:K58"/>
    <mergeCell ref="C15:C17"/>
    <mergeCell ref="K62:K63"/>
    <mergeCell ref="K28:K30"/>
    <mergeCell ref="C65:C67"/>
    <mergeCell ref="K65:K67"/>
    <mergeCell ref="A74:C74"/>
    <mergeCell ref="B36:B54"/>
    <mergeCell ref="C31:C32"/>
    <mergeCell ref="C36:C37"/>
    <mergeCell ref="C38:C40"/>
    <mergeCell ref="C46:C48"/>
    <mergeCell ref="A2:A73"/>
    <mergeCell ref="C49:C51"/>
    <mergeCell ref="C57:C58"/>
    <mergeCell ref="C59:C60"/>
    <mergeCell ref="C2:C4"/>
    <mergeCell ref="C6:C9"/>
    <mergeCell ref="C10:C14"/>
    <mergeCell ref="C18:C21"/>
    <mergeCell ref="K18:K21"/>
    <mergeCell ref="L2:L17"/>
    <mergeCell ref="K15:K17"/>
    <mergeCell ref="K22:K24"/>
    <mergeCell ref="C22:C24"/>
    <mergeCell ref="C25:C27"/>
    <mergeCell ref="C33:C35"/>
    <mergeCell ref="C28:C30"/>
    <mergeCell ref="C41:C45"/>
    <mergeCell ref="C54:C55"/>
    <mergeCell ref="L33:L35"/>
    <mergeCell ref="L36:L54"/>
    <mergeCell ref="K36:K37"/>
    <mergeCell ref="K38:K40"/>
    <mergeCell ref="K46:K48"/>
    <mergeCell ref="K49:K51"/>
    <mergeCell ref="K33:K35"/>
    <mergeCell ref="K41:K45"/>
  </mergeCells>
  <pageMargins left="0.7" right="0.7" top="0.75" bottom="0.75" header="0.3" footer="0.3"/>
  <pageSetup scale="42" orientation="portrait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6"/>
  <sheetViews>
    <sheetView showGridLines="0" topLeftCell="B38" zoomScale="60" zoomScaleNormal="60" zoomScaleSheetLayoutView="90" workbookViewId="0">
      <selection activeCell="E43" sqref="E43"/>
    </sheetView>
  </sheetViews>
  <sheetFormatPr baseColWidth="10" defaultRowHeight="15.75"/>
  <cols>
    <col min="1" max="1" width="15.7109375" style="75" customWidth="1"/>
    <col min="2" max="2" width="24" style="75" bestFit="1" customWidth="1"/>
    <col min="3" max="3" width="19.7109375" style="234" bestFit="1" customWidth="1"/>
    <col min="4" max="4" width="19.7109375" style="75" customWidth="1"/>
    <col min="5" max="5" width="20.7109375" style="75" customWidth="1"/>
    <col min="6" max="6" width="18.5703125" style="75" customWidth="1"/>
    <col min="7" max="7" width="18.28515625" style="75" customWidth="1"/>
    <col min="8" max="8" width="14.85546875" style="75" bestFit="1" customWidth="1"/>
    <col min="9" max="9" width="16.7109375" style="75" customWidth="1"/>
    <col min="10" max="34" width="11.42578125" style="470"/>
    <col min="35" max="16384" width="11.42578125" style="75"/>
  </cols>
  <sheetData>
    <row r="1" spans="1:9" ht="45" customHeight="1">
      <c r="A1" s="421" t="s">
        <v>147</v>
      </c>
      <c r="B1" s="422" t="s">
        <v>153</v>
      </c>
      <c r="C1" s="422" t="s">
        <v>148</v>
      </c>
      <c r="D1" s="422" t="s">
        <v>292</v>
      </c>
      <c r="E1" s="422" t="s">
        <v>240</v>
      </c>
      <c r="F1" s="422" t="s">
        <v>241</v>
      </c>
      <c r="G1" s="422" t="s">
        <v>142</v>
      </c>
      <c r="H1" s="422" t="s">
        <v>161</v>
      </c>
      <c r="I1" s="423" t="s">
        <v>159</v>
      </c>
    </row>
    <row r="2" spans="1:9" ht="26.25" customHeight="1">
      <c r="A2" s="762" t="s">
        <v>96</v>
      </c>
      <c r="B2" s="759" t="s">
        <v>145</v>
      </c>
      <c r="C2" s="764" t="s">
        <v>263</v>
      </c>
      <c r="D2" s="139" t="s">
        <v>331</v>
      </c>
      <c r="E2" s="514"/>
      <c r="F2" s="193"/>
      <c r="G2" s="156"/>
      <c r="H2" s="773">
        <f>SUM(E2:G14)</f>
        <v>5</v>
      </c>
      <c r="I2" s="780">
        <f>SUM(H2:H22)</f>
        <v>29</v>
      </c>
    </row>
    <row r="3" spans="1:9" ht="26.25" customHeight="1">
      <c r="A3" s="763"/>
      <c r="B3" s="760"/>
      <c r="C3" s="757"/>
      <c r="D3" s="82" t="s">
        <v>332</v>
      </c>
      <c r="E3" s="192"/>
      <c r="F3" s="192"/>
      <c r="G3" s="598"/>
      <c r="H3" s="766"/>
      <c r="I3" s="781"/>
    </row>
    <row r="4" spans="1:9" ht="26.25" customHeight="1">
      <c r="A4" s="763"/>
      <c r="B4" s="760"/>
      <c r="C4" s="757"/>
      <c r="D4" s="82" t="s">
        <v>334</v>
      </c>
      <c r="E4" s="192"/>
      <c r="F4" s="192"/>
      <c r="G4" s="185"/>
      <c r="H4" s="766"/>
      <c r="I4" s="781"/>
    </row>
    <row r="5" spans="1:9" ht="26.25" customHeight="1">
      <c r="A5" s="763"/>
      <c r="B5" s="760"/>
      <c r="C5" s="757"/>
      <c r="D5" s="82" t="s">
        <v>333</v>
      </c>
      <c r="E5" s="192"/>
      <c r="F5" s="192"/>
      <c r="G5" s="507"/>
      <c r="H5" s="766"/>
      <c r="I5" s="781"/>
    </row>
    <row r="6" spans="1:9" ht="26.25" customHeight="1">
      <c r="A6" s="763"/>
      <c r="B6" s="760"/>
      <c r="C6" s="757"/>
      <c r="D6" s="82" t="s">
        <v>335</v>
      </c>
      <c r="E6" s="192"/>
      <c r="F6" s="192"/>
      <c r="G6" s="507"/>
      <c r="H6" s="766"/>
      <c r="I6" s="781"/>
    </row>
    <row r="7" spans="1:9" ht="26.25" customHeight="1">
      <c r="A7" s="763"/>
      <c r="B7" s="760"/>
      <c r="C7" s="757"/>
      <c r="D7" s="82" t="s">
        <v>342</v>
      </c>
      <c r="E7" s="501"/>
      <c r="F7" s="501"/>
      <c r="G7" s="507"/>
      <c r="H7" s="766"/>
      <c r="I7" s="781"/>
    </row>
    <row r="8" spans="1:9" ht="26.25" customHeight="1">
      <c r="A8" s="763"/>
      <c r="B8" s="760"/>
      <c r="C8" s="757"/>
      <c r="D8" s="82" t="s">
        <v>951</v>
      </c>
      <c r="E8" s="192"/>
      <c r="F8" s="192"/>
      <c r="G8" s="507"/>
      <c r="H8" s="766"/>
      <c r="I8" s="781"/>
    </row>
    <row r="9" spans="1:9" ht="26.25" customHeight="1">
      <c r="A9" s="763"/>
      <c r="B9" s="760"/>
      <c r="C9" s="757"/>
      <c r="D9" s="82" t="s">
        <v>344</v>
      </c>
      <c r="E9" s="705"/>
      <c r="F9" s="705"/>
      <c r="G9" s="705">
        <v>2</v>
      </c>
      <c r="H9" s="766"/>
      <c r="I9" s="781"/>
    </row>
    <row r="10" spans="1:9" ht="26.25" customHeight="1">
      <c r="A10" s="763"/>
      <c r="B10" s="760"/>
      <c r="C10" s="757"/>
      <c r="D10" s="82" t="s">
        <v>336</v>
      </c>
      <c r="E10" s="192"/>
      <c r="F10" s="192"/>
      <c r="G10" s="507"/>
      <c r="H10" s="766"/>
      <c r="I10" s="781"/>
    </row>
    <row r="11" spans="1:9" ht="26.25" customHeight="1">
      <c r="A11" s="763"/>
      <c r="B11" s="760"/>
      <c r="C11" s="757"/>
      <c r="D11" s="82" t="s">
        <v>844</v>
      </c>
      <c r="E11" s="192"/>
      <c r="F11" s="192"/>
      <c r="G11" s="507"/>
      <c r="H11" s="766"/>
      <c r="I11" s="781"/>
    </row>
    <row r="12" spans="1:9" ht="26.25" customHeight="1">
      <c r="A12" s="763"/>
      <c r="B12" s="760"/>
      <c r="C12" s="757"/>
      <c r="D12" s="82" t="s">
        <v>845</v>
      </c>
      <c r="E12" s="192"/>
      <c r="F12" s="192"/>
      <c r="G12" s="507"/>
      <c r="H12" s="766"/>
      <c r="I12" s="781"/>
    </row>
    <row r="13" spans="1:9" ht="26.25" customHeight="1">
      <c r="A13" s="763"/>
      <c r="B13" s="760"/>
      <c r="C13" s="757"/>
      <c r="D13" s="82" t="s">
        <v>1001</v>
      </c>
      <c r="E13" s="624"/>
      <c r="F13" s="624"/>
      <c r="G13" s="624"/>
      <c r="H13" s="766"/>
      <c r="I13" s="781"/>
    </row>
    <row r="14" spans="1:9" ht="26.25" customHeight="1">
      <c r="A14" s="763"/>
      <c r="B14" s="760"/>
      <c r="C14" s="757"/>
      <c r="D14" s="82" t="s">
        <v>348</v>
      </c>
      <c r="E14" s="192">
        <v>1</v>
      </c>
      <c r="F14" s="192">
        <v>1</v>
      </c>
      <c r="G14" s="507">
        <v>1</v>
      </c>
      <c r="H14" s="766"/>
      <c r="I14" s="781"/>
    </row>
    <row r="15" spans="1:9" ht="26.25" customHeight="1">
      <c r="A15" s="763"/>
      <c r="B15" s="760"/>
      <c r="C15" s="300" t="s">
        <v>273</v>
      </c>
      <c r="D15" s="82"/>
      <c r="E15" s="192"/>
      <c r="F15" s="192"/>
      <c r="G15" s="507"/>
      <c r="H15" s="169">
        <f>G15</f>
        <v>0</v>
      </c>
      <c r="I15" s="781"/>
    </row>
    <row r="16" spans="1:9" ht="26.25" customHeight="1">
      <c r="A16" s="763"/>
      <c r="B16" s="760"/>
      <c r="C16" s="757" t="s">
        <v>6</v>
      </c>
      <c r="D16" s="82" t="s">
        <v>337</v>
      </c>
      <c r="E16" s="515"/>
      <c r="F16" s="192"/>
      <c r="G16" s="507"/>
      <c r="H16" s="766">
        <f>SUM(E16:G19)</f>
        <v>6</v>
      </c>
      <c r="I16" s="781"/>
    </row>
    <row r="17" spans="1:52" ht="26.25" customHeight="1">
      <c r="A17" s="763"/>
      <c r="B17" s="760"/>
      <c r="C17" s="757"/>
      <c r="D17" s="82" t="s">
        <v>338</v>
      </c>
      <c r="E17" s="192"/>
      <c r="F17" s="192">
        <v>1</v>
      </c>
      <c r="G17" s="507"/>
      <c r="H17" s="766"/>
      <c r="I17" s="781"/>
    </row>
    <row r="18" spans="1:52" ht="26.25" customHeight="1">
      <c r="A18" s="763"/>
      <c r="B18" s="760"/>
      <c r="C18" s="757"/>
      <c r="D18" s="82" t="s">
        <v>339</v>
      </c>
      <c r="E18" s="192">
        <v>2</v>
      </c>
      <c r="F18" s="192"/>
      <c r="G18" s="507"/>
      <c r="H18" s="766"/>
      <c r="I18" s="781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s="144" customFormat="1" ht="26.25" customHeight="1">
      <c r="A19" s="763"/>
      <c r="B19" s="760"/>
      <c r="C19" s="757"/>
      <c r="D19" s="82" t="s">
        <v>340</v>
      </c>
      <c r="E19" s="192">
        <v>1</v>
      </c>
      <c r="F19" s="192">
        <v>2</v>
      </c>
      <c r="G19" s="507"/>
      <c r="H19" s="766"/>
      <c r="I19" s="781"/>
      <c r="J19" s="459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9"/>
      <c r="AB19" s="459"/>
      <c r="AC19" s="459"/>
      <c r="AD19" s="459"/>
      <c r="AE19" s="459"/>
      <c r="AF19" s="459"/>
      <c r="AG19" s="459"/>
      <c r="AH19" s="45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ht="26.25" customHeight="1">
      <c r="A20" s="763"/>
      <c r="B20" s="760"/>
      <c r="C20" s="757" t="s">
        <v>7</v>
      </c>
      <c r="D20" s="82" t="s">
        <v>334</v>
      </c>
      <c r="E20" s="624">
        <v>2</v>
      </c>
      <c r="F20" s="192"/>
      <c r="G20" s="507">
        <v>2</v>
      </c>
      <c r="H20" s="766">
        <f>SUM(E20:G22)</f>
        <v>18</v>
      </c>
      <c r="I20" s="781"/>
      <c r="J20" s="459"/>
      <c r="K20" s="459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  <c r="AE20" s="459"/>
      <c r="AF20" s="459"/>
      <c r="AG20" s="459"/>
      <c r="AH20" s="459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26.25" customHeight="1">
      <c r="A21" s="763"/>
      <c r="B21" s="760"/>
      <c r="C21" s="757"/>
      <c r="D21" s="82" t="s">
        <v>341</v>
      </c>
      <c r="E21" s="192">
        <v>1</v>
      </c>
      <c r="F21" s="192"/>
      <c r="G21" s="507"/>
      <c r="H21" s="766"/>
      <c r="I21" s="781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26.25" customHeight="1">
      <c r="A22" s="763"/>
      <c r="B22" s="760"/>
      <c r="C22" s="757"/>
      <c r="D22" s="82" t="s">
        <v>342</v>
      </c>
      <c r="E22" s="192">
        <v>6</v>
      </c>
      <c r="F22" s="192">
        <v>4</v>
      </c>
      <c r="G22" s="507">
        <v>3</v>
      </c>
      <c r="H22" s="766"/>
      <c r="I22" s="782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59"/>
      <c r="AB22" s="459"/>
      <c r="AC22" s="459"/>
      <c r="AD22" s="459"/>
      <c r="AE22" s="459"/>
      <c r="AF22" s="459"/>
      <c r="AG22" s="459"/>
      <c r="AH22" s="459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26.25" customHeight="1">
      <c r="A23" s="763"/>
      <c r="B23" s="756" t="s">
        <v>2</v>
      </c>
      <c r="C23" s="778" t="s">
        <v>33</v>
      </c>
      <c r="D23" s="80" t="s">
        <v>341</v>
      </c>
      <c r="E23" s="181"/>
      <c r="F23" s="181"/>
      <c r="G23" s="181"/>
      <c r="H23" s="823">
        <f>SUM(E23:G27)</f>
        <v>7</v>
      </c>
      <c r="I23" s="775">
        <f>SUM(H23:H29)</f>
        <v>7</v>
      </c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ht="26.25" customHeight="1">
      <c r="A24" s="763"/>
      <c r="B24" s="756"/>
      <c r="C24" s="778"/>
      <c r="D24" s="80" t="s">
        <v>309</v>
      </c>
      <c r="E24" s="181">
        <v>2</v>
      </c>
      <c r="F24" s="181"/>
      <c r="G24" s="181">
        <v>2</v>
      </c>
      <c r="H24" s="823"/>
      <c r="I24" s="776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ht="26.25" customHeight="1">
      <c r="A25" s="763"/>
      <c r="B25" s="756"/>
      <c r="C25" s="778"/>
      <c r="D25" s="80" t="s">
        <v>348</v>
      </c>
      <c r="E25" s="181">
        <v>1</v>
      </c>
      <c r="F25" s="181">
        <v>2</v>
      </c>
      <c r="G25" s="181"/>
      <c r="H25" s="823"/>
      <c r="I25" s="776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7"/>
      <c r="AU25" s="317"/>
      <c r="AV25" s="317"/>
      <c r="AW25" s="317"/>
      <c r="AX25" s="317"/>
      <c r="AY25" s="317"/>
      <c r="AZ25" s="317"/>
    </row>
    <row r="26" spans="1:52" ht="26.25" customHeight="1">
      <c r="A26" s="763"/>
      <c r="B26" s="756"/>
      <c r="C26" s="778"/>
      <c r="D26" s="80" t="s">
        <v>349</v>
      </c>
      <c r="E26" s="181"/>
      <c r="F26" s="181"/>
      <c r="G26" s="181"/>
      <c r="H26" s="823"/>
      <c r="I26" s="776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ht="26.25" customHeight="1">
      <c r="A27" s="763"/>
      <c r="B27" s="756"/>
      <c r="C27" s="778"/>
      <c r="D27" s="80" t="s">
        <v>350</v>
      </c>
      <c r="E27" s="181"/>
      <c r="F27" s="181"/>
      <c r="G27" s="181"/>
      <c r="H27" s="823"/>
      <c r="I27" s="776"/>
    </row>
    <row r="28" spans="1:52" ht="26.25" customHeight="1">
      <c r="A28" s="763"/>
      <c r="B28" s="756"/>
      <c r="C28" s="778" t="s">
        <v>118</v>
      </c>
      <c r="D28" s="80"/>
      <c r="E28" s="181"/>
      <c r="F28" s="181"/>
      <c r="G28" s="181"/>
      <c r="H28" s="823">
        <f>SUM(E28:G28)</f>
        <v>0</v>
      </c>
      <c r="I28" s="776"/>
    </row>
    <row r="29" spans="1:52" ht="26.25" customHeight="1">
      <c r="A29" s="763"/>
      <c r="B29" s="756"/>
      <c r="C29" s="778"/>
      <c r="D29" s="80"/>
      <c r="E29" s="181"/>
      <c r="F29" s="181"/>
      <c r="G29" s="181"/>
      <c r="H29" s="823"/>
      <c r="I29" s="777"/>
    </row>
    <row r="30" spans="1:52" ht="26.25" customHeight="1">
      <c r="A30" s="763"/>
      <c r="B30" s="760" t="s">
        <v>149</v>
      </c>
      <c r="C30" s="757" t="s">
        <v>48</v>
      </c>
      <c r="D30" s="82" t="s">
        <v>343</v>
      </c>
      <c r="E30" s="597"/>
      <c r="F30" s="192"/>
      <c r="G30" s="507"/>
      <c r="H30" s="766">
        <f>SUM(E30:G36)</f>
        <v>42</v>
      </c>
      <c r="I30" s="780">
        <f>SUM(H30:H46)</f>
        <v>67</v>
      </c>
    </row>
    <row r="31" spans="1:52" ht="26.25" customHeight="1">
      <c r="A31" s="763"/>
      <c r="B31" s="760"/>
      <c r="C31" s="757"/>
      <c r="D31" s="82" t="s">
        <v>342</v>
      </c>
      <c r="E31" s="605">
        <v>3</v>
      </c>
      <c r="F31" s="605">
        <v>3</v>
      </c>
      <c r="G31" s="605">
        <v>2</v>
      </c>
      <c r="H31" s="766"/>
      <c r="I31" s="781"/>
    </row>
    <row r="32" spans="1:52" ht="26.25" customHeight="1">
      <c r="A32" s="763"/>
      <c r="B32" s="760"/>
      <c r="C32" s="757"/>
      <c r="D32" s="82" t="s">
        <v>951</v>
      </c>
      <c r="E32" s="597">
        <v>7</v>
      </c>
      <c r="F32" s="597">
        <v>4</v>
      </c>
      <c r="G32" s="597">
        <v>3</v>
      </c>
      <c r="H32" s="766"/>
      <c r="I32" s="781"/>
    </row>
    <row r="33" spans="1:9" ht="26.25" customHeight="1">
      <c r="A33" s="763"/>
      <c r="B33" s="760"/>
      <c r="C33" s="757"/>
      <c r="D33" s="82" t="s">
        <v>348</v>
      </c>
      <c r="E33" s="597">
        <v>8</v>
      </c>
      <c r="F33" s="597">
        <v>5</v>
      </c>
      <c r="G33" s="597">
        <v>7</v>
      </c>
      <c r="H33" s="766"/>
      <c r="I33" s="781"/>
    </row>
    <row r="34" spans="1:9" ht="26.25" customHeight="1">
      <c r="A34" s="763"/>
      <c r="B34" s="760"/>
      <c r="C34" s="757"/>
      <c r="D34" s="82" t="s">
        <v>344</v>
      </c>
      <c r="E34" s="192"/>
      <c r="F34" s="192"/>
      <c r="G34" s="507"/>
      <c r="H34" s="766"/>
      <c r="I34" s="781"/>
    </row>
    <row r="35" spans="1:9" ht="26.25" customHeight="1">
      <c r="A35" s="763"/>
      <c r="B35" s="760"/>
      <c r="C35" s="757"/>
      <c r="D35" s="82" t="s">
        <v>345</v>
      </c>
      <c r="E35" s="192"/>
      <c r="F35" s="192"/>
      <c r="G35" s="507"/>
      <c r="H35" s="766"/>
      <c r="I35" s="781"/>
    </row>
    <row r="36" spans="1:9" ht="26.25" customHeight="1">
      <c r="A36" s="763"/>
      <c r="B36" s="760"/>
      <c r="C36" s="757"/>
      <c r="D36" s="82" t="s">
        <v>346</v>
      </c>
      <c r="E36" s="192"/>
      <c r="F36" s="192"/>
      <c r="G36" s="507"/>
      <c r="H36" s="766"/>
      <c r="I36" s="781"/>
    </row>
    <row r="37" spans="1:9" ht="26.25" customHeight="1">
      <c r="A37" s="763"/>
      <c r="B37" s="760"/>
      <c r="C37" s="757" t="s">
        <v>798</v>
      </c>
      <c r="D37" s="82" t="s">
        <v>780</v>
      </c>
      <c r="E37" s="597">
        <v>3</v>
      </c>
      <c r="F37" s="192">
        <v>5</v>
      </c>
      <c r="G37" s="507"/>
      <c r="H37" s="766">
        <f>SUM(E37:G39)</f>
        <v>19</v>
      </c>
      <c r="I37" s="781"/>
    </row>
    <row r="38" spans="1:9" ht="26.25" customHeight="1">
      <c r="A38" s="763"/>
      <c r="B38" s="760"/>
      <c r="C38" s="757"/>
      <c r="D38" s="82" t="s">
        <v>781</v>
      </c>
      <c r="E38" s="192">
        <v>1</v>
      </c>
      <c r="F38" s="192">
        <v>2</v>
      </c>
      <c r="G38" s="507"/>
      <c r="H38" s="766"/>
      <c r="I38" s="781"/>
    </row>
    <row r="39" spans="1:9" ht="26.25" customHeight="1">
      <c r="A39" s="763"/>
      <c r="B39" s="760"/>
      <c r="C39" s="757"/>
      <c r="D39" s="82" t="s">
        <v>792</v>
      </c>
      <c r="E39" s="192">
        <v>4</v>
      </c>
      <c r="F39" s="192">
        <v>2</v>
      </c>
      <c r="G39" s="507">
        <v>2</v>
      </c>
      <c r="H39" s="766"/>
      <c r="I39" s="781"/>
    </row>
    <row r="40" spans="1:9" ht="26.25" customHeight="1">
      <c r="A40" s="763"/>
      <c r="B40" s="760"/>
      <c r="C40" s="757"/>
      <c r="D40" s="82" t="s">
        <v>1092</v>
      </c>
      <c r="E40" s="680">
        <v>7</v>
      </c>
      <c r="F40" s="680">
        <v>2</v>
      </c>
      <c r="G40" s="680">
        <v>2</v>
      </c>
      <c r="H40" s="679"/>
      <c r="I40" s="781"/>
    </row>
    <row r="41" spans="1:9" ht="24" customHeight="1">
      <c r="A41" s="763"/>
      <c r="B41" s="760"/>
      <c r="C41" s="757" t="s">
        <v>119</v>
      </c>
      <c r="D41" s="82" t="s">
        <v>347</v>
      </c>
      <c r="E41" s="515"/>
      <c r="F41" s="192"/>
      <c r="G41" s="507"/>
      <c r="H41" s="766">
        <f>SUM(E41:G42)</f>
        <v>6</v>
      </c>
      <c r="I41" s="781"/>
    </row>
    <row r="42" spans="1:9" ht="24" customHeight="1">
      <c r="A42" s="763"/>
      <c r="B42" s="760"/>
      <c r="C42" s="757"/>
      <c r="D42" s="82" t="s">
        <v>348</v>
      </c>
      <c r="E42" s="192">
        <v>4</v>
      </c>
      <c r="F42" s="192">
        <v>2</v>
      </c>
      <c r="G42" s="507"/>
      <c r="H42" s="766"/>
      <c r="I42" s="781"/>
    </row>
    <row r="43" spans="1:9" ht="26.25" customHeight="1">
      <c r="A43" s="763"/>
      <c r="B43" s="760"/>
      <c r="C43" s="757" t="s">
        <v>68</v>
      </c>
      <c r="D43" s="82" t="s">
        <v>343</v>
      </c>
      <c r="E43" s="515"/>
      <c r="F43" s="192"/>
      <c r="G43" s="185"/>
      <c r="H43" s="766">
        <f>SUM(E43:G46)</f>
        <v>0</v>
      </c>
      <c r="I43" s="781"/>
    </row>
    <row r="44" spans="1:9" ht="26.25" customHeight="1">
      <c r="A44" s="763"/>
      <c r="B44" s="760"/>
      <c r="C44" s="757"/>
      <c r="D44" s="82" t="s">
        <v>347</v>
      </c>
      <c r="E44" s="192"/>
      <c r="F44" s="192"/>
      <c r="G44" s="185"/>
      <c r="H44" s="766"/>
      <c r="I44" s="781"/>
    </row>
    <row r="45" spans="1:9" ht="26.25" customHeight="1">
      <c r="A45" s="763"/>
      <c r="B45" s="760"/>
      <c r="C45" s="757"/>
      <c r="D45" s="82" t="s">
        <v>351</v>
      </c>
      <c r="E45" s="192"/>
      <c r="F45" s="192"/>
      <c r="G45" s="185"/>
      <c r="H45" s="766"/>
      <c r="I45" s="781"/>
    </row>
    <row r="46" spans="1:9" ht="26.25" customHeight="1">
      <c r="A46" s="763"/>
      <c r="B46" s="760"/>
      <c r="C46" s="757"/>
      <c r="D46" s="82" t="s">
        <v>348</v>
      </c>
      <c r="E46" s="192"/>
      <c r="F46" s="192"/>
      <c r="G46" s="185"/>
      <c r="H46" s="766"/>
      <c r="I46" s="781"/>
    </row>
    <row r="47" spans="1:9" ht="28.5" customHeight="1">
      <c r="A47" s="826"/>
      <c r="B47" s="165" t="s">
        <v>150</v>
      </c>
      <c r="C47" s="238" t="s">
        <v>88</v>
      </c>
      <c r="D47" s="158"/>
      <c r="E47" s="194"/>
      <c r="F47" s="194"/>
      <c r="G47" s="201"/>
      <c r="H47" s="168">
        <f>SUM(E47:G47)</f>
        <v>0</v>
      </c>
      <c r="I47" s="190">
        <f>SUM(H47:H47)</f>
        <v>0</v>
      </c>
    </row>
    <row r="48" spans="1:9" ht="16.5">
      <c r="A48" s="824"/>
      <c r="B48" s="825"/>
      <c r="C48" s="825"/>
      <c r="D48" s="191"/>
      <c r="E48" s="79">
        <f>SUM(E2:E47)</f>
        <v>53</v>
      </c>
      <c r="F48" s="79">
        <f>SUM(F2:F47)</f>
        <v>35</v>
      </c>
      <c r="G48" s="79">
        <f>SUM(G2:G47)</f>
        <v>26</v>
      </c>
      <c r="H48" s="79">
        <f>SUM(E48:G48)</f>
        <v>114</v>
      </c>
      <c r="I48" s="76">
        <f>SUM(I2:I47)</f>
        <v>103</v>
      </c>
    </row>
    <row r="51" spans="3:3" s="470" customFormat="1">
      <c r="C51" s="472"/>
    </row>
    <row r="52" spans="3:3" s="470" customFormat="1">
      <c r="C52" s="472"/>
    </row>
    <row r="53" spans="3:3" s="470" customFormat="1">
      <c r="C53" s="472"/>
    </row>
    <row r="54" spans="3:3" s="470" customFormat="1">
      <c r="C54" s="472"/>
    </row>
    <row r="55" spans="3:3" s="470" customFormat="1">
      <c r="C55" s="472"/>
    </row>
    <row r="56" spans="3:3" s="470" customFormat="1">
      <c r="C56" s="472"/>
    </row>
    <row r="57" spans="3:3" s="470" customFormat="1">
      <c r="C57" s="472"/>
    </row>
    <row r="58" spans="3:3" s="470" customFormat="1">
      <c r="C58" s="472"/>
    </row>
    <row r="59" spans="3:3" s="470" customFormat="1">
      <c r="C59" s="472"/>
    </row>
    <row r="60" spans="3:3" s="470" customFormat="1">
      <c r="C60" s="472"/>
    </row>
    <row r="61" spans="3:3" s="470" customFormat="1">
      <c r="C61" s="472"/>
    </row>
    <row r="62" spans="3:3" s="470" customFormat="1">
      <c r="C62" s="472"/>
    </row>
    <row r="63" spans="3:3" s="470" customFormat="1">
      <c r="C63" s="472"/>
    </row>
    <row r="64" spans="3:3" s="470" customFormat="1">
      <c r="C64" s="472"/>
    </row>
    <row r="65" spans="3:3" s="470" customFormat="1">
      <c r="C65" s="472"/>
    </row>
    <row r="66" spans="3:3" s="470" customFormat="1">
      <c r="C66" s="472"/>
    </row>
    <row r="67" spans="3:3" s="470" customFormat="1">
      <c r="C67" s="472"/>
    </row>
    <row r="68" spans="3:3" s="470" customFormat="1">
      <c r="C68" s="472"/>
    </row>
    <row r="69" spans="3:3" s="470" customFormat="1">
      <c r="C69" s="472"/>
    </row>
    <row r="70" spans="3:3" s="470" customFormat="1">
      <c r="C70" s="472"/>
    </row>
    <row r="71" spans="3:3" s="470" customFormat="1">
      <c r="C71" s="472"/>
    </row>
    <row r="72" spans="3:3" s="470" customFormat="1">
      <c r="C72" s="472"/>
    </row>
    <row r="73" spans="3:3" s="470" customFormat="1">
      <c r="C73" s="472"/>
    </row>
    <row r="74" spans="3:3" s="470" customFormat="1">
      <c r="C74" s="472"/>
    </row>
    <row r="75" spans="3:3" s="470" customFormat="1">
      <c r="C75" s="472"/>
    </row>
    <row r="76" spans="3:3" s="470" customFormat="1">
      <c r="C76" s="472"/>
    </row>
    <row r="77" spans="3:3" s="470" customFormat="1">
      <c r="C77" s="472"/>
    </row>
    <row r="78" spans="3:3" s="470" customFormat="1">
      <c r="C78" s="472"/>
    </row>
    <row r="79" spans="3:3" s="470" customFormat="1">
      <c r="C79" s="472"/>
    </row>
    <row r="80" spans="3:3" s="470" customFormat="1">
      <c r="C80" s="472"/>
    </row>
    <row r="81" spans="3:3" s="470" customFormat="1">
      <c r="C81" s="472"/>
    </row>
    <row r="82" spans="3:3" s="470" customFormat="1">
      <c r="C82" s="472"/>
    </row>
    <row r="83" spans="3:3" s="470" customFormat="1">
      <c r="C83" s="472"/>
    </row>
    <row r="84" spans="3:3" s="470" customFormat="1">
      <c r="C84" s="472"/>
    </row>
    <row r="85" spans="3:3" s="470" customFormat="1">
      <c r="C85" s="472"/>
    </row>
    <row r="86" spans="3:3" s="470" customFormat="1">
      <c r="C86" s="472"/>
    </row>
    <row r="87" spans="3:3" s="470" customFormat="1">
      <c r="C87" s="472"/>
    </row>
    <row r="88" spans="3:3" s="470" customFormat="1">
      <c r="C88" s="472"/>
    </row>
    <row r="89" spans="3:3" s="470" customFormat="1">
      <c r="C89" s="472"/>
    </row>
    <row r="90" spans="3:3" s="470" customFormat="1">
      <c r="C90" s="472"/>
    </row>
    <row r="91" spans="3:3" s="470" customFormat="1">
      <c r="C91" s="472"/>
    </row>
    <row r="92" spans="3:3" s="470" customFormat="1">
      <c r="C92" s="472"/>
    </row>
    <row r="93" spans="3:3" s="470" customFormat="1">
      <c r="C93" s="472"/>
    </row>
    <row r="94" spans="3:3" s="470" customFormat="1">
      <c r="C94" s="472"/>
    </row>
    <row r="95" spans="3:3" s="470" customFormat="1">
      <c r="C95" s="472"/>
    </row>
    <row r="96" spans="3:3" s="470" customFormat="1">
      <c r="C96" s="472"/>
    </row>
    <row r="97" spans="3:3" s="470" customFormat="1">
      <c r="C97" s="472"/>
    </row>
    <row r="98" spans="3:3" s="470" customFormat="1">
      <c r="C98" s="472"/>
    </row>
    <row r="99" spans="3:3" s="470" customFormat="1">
      <c r="C99" s="472"/>
    </row>
    <row r="100" spans="3:3" s="470" customFormat="1">
      <c r="C100" s="472"/>
    </row>
    <row r="101" spans="3:3" s="470" customFormat="1">
      <c r="C101" s="472"/>
    </row>
    <row r="102" spans="3:3" s="470" customFormat="1">
      <c r="C102" s="472"/>
    </row>
    <row r="103" spans="3:3" s="470" customFormat="1">
      <c r="C103" s="472"/>
    </row>
    <row r="104" spans="3:3" s="470" customFormat="1">
      <c r="C104" s="472"/>
    </row>
    <row r="105" spans="3:3" s="470" customFormat="1">
      <c r="C105" s="472"/>
    </row>
    <row r="106" spans="3:3" s="470" customFormat="1">
      <c r="C106" s="472"/>
    </row>
    <row r="107" spans="3:3" s="470" customFormat="1">
      <c r="C107" s="472"/>
    </row>
    <row r="108" spans="3:3" s="470" customFormat="1">
      <c r="C108" s="472"/>
    </row>
    <row r="109" spans="3:3" s="470" customFormat="1">
      <c r="C109" s="472"/>
    </row>
    <row r="110" spans="3:3" s="470" customFormat="1">
      <c r="C110" s="472"/>
    </row>
    <row r="111" spans="3:3" s="470" customFormat="1">
      <c r="C111" s="472"/>
    </row>
    <row r="112" spans="3:3" s="470" customFormat="1">
      <c r="C112" s="472"/>
    </row>
    <row r="113" spans="3:3" s="470" customFormat="1">
      <c r="C113" s="472"/>
    </row>
    <row r="114" spans="3:3" s="470" customFormat="1">
      <c r="C114" s="472"/>
    </row>
    <row r="115" spans="3:3" s="470" customFormat="1">
      <c r="C115" s="472"/>
    </row>
    <row r="116" spans="3:3" s="470" customFormat="1">
      <c r="C116" s="472"/>
    </row>
    <row r="117" spans="3:3" s="470" customFormat="1">
      <c r="C117" s="472"/>
    </row>
    <row r="118" spans="3:3" s="470" customFormat="1">
      <c r="C118" s="472"/>
    </row>
    <row r="119" spans="3:3" s="470" customFormat="1">
      <c r="C119" s="472"/>
    </row>
    <row r="120" spans="3:3" s="470" customFormat="1">
      <c r="C120" s="472"/>
    </row>
    <row r="121" spans="3:3" s="470" customFormat="1">
      <c r="C121" s="472"/>
    </row>
    <row r="122" spans="3:3" s="470" customFormat="1">
      <c r="C122" s="472"/>
    </row>
    <row r="123" spans="3:3" s="470" customFormat="1">
      <c r="C123" s="472"/>
    </row>
    <row r="124" spans="3:3" s="470" customFormat="1">
      <c r="C124" s="472"/>
    </row>
    <row r="125" spans="3:3" s="470" customFormat="1">
      <c r="C125" s="472"/>
    </row>
    <row r="126" spans="3:3" s="470" customFormat="1">
      <c r="C126" s="472"/>
    </row>
    <row r="127" spans="3:3" s="470" customFormat="1">
      <c r="C127" s="472"/>
    </row>
    <row r="128" spans="3:3" s="470" customFormat="1">
      <c r="C128" s="472"/>
    </row>
    <row r="129" spans="3:3" s="470" customFormat="1">
      <c r="C129" s="472"/>
    </row>
    <row r="130" spans="3:3" s="470" customFormat="1">
      <c r="C130" s="472"/>
    </row>
    <row r="131" spans="3:3" s="470" customFormat="1">
      <c r="C131" s="472"/>
    </row>
    <row r="132" spans="3:3" s="470" customFormat="1">
      <c r="C132" s="472"/>
    </row>
    <row r="133" spans="3:3" s="470" customFormat="1">
      <c r="C133" s="472"/>
    </row>
    <row r="134" spans="3:3" s="470" customFormat="1">
      <c r="C134" s="472"/>
    </row>
    <row r="135" spans="3:3" s="470" customFormat="1">
      <c r="C135" s="472"/>
    </row>
    <row r="136" spans="3:3" s="470" customFormat="1">
      <c r="C136" s="472"/>
    </row>
    <row r="137" spans="3:3" s="470" customFormat="1">
      <c r="C137" s="472"/>
    </row>
    <row r="138" spans="3:3" s="470" customFormat="1">
      <c r="C138" s="472"/>
    </row>
    <row r="139" spans="3:3" s="470" customFormat="1">
      <c r="C139" s="472"/>
    </row>
    <row r="140" spans="3:3" s="470" customFormat="1">
      <c r="C140" s="472"/>
    </row>
    <row r="141" spans="3:3" s="470" customFormat="1">
      <c r="C141" s="472"/>
    </row>
    <row r="142" spans="3:3" s="470" customFormat="1">
      <c r="C142" s="472"/>
    </row>
    <row r="143" spans="3:3" s="470" customFormat="1">
      <c r="C143" s="472"/>
    </row>
    <row r="144" spans="3:3" s="470" customFormat="1">
      <c r="C144" s="472"/>
    </row>
    <row r="145" spans="3:3" s="470" customFormat="1">
      <c r="C145" s="472"/>
    </row>
    <row r="146" spans="3:3" s="470" customFormat="1">
      <c r="C146" s="472"/>
    </row>
  </sheetData>
  <mergeCells count="26">
    <mergeCell ref="A48:C48"/>
    <mergeCell ref="C2:C14"/>
    <mergeCell ref="C16:C19"/>
    <mergeCell ref="C20:C22"/>
    <mergeCell ref="B2:B22"/>
    <mergeCell ref="C23:C27"/>
    <mergeCell ref="C28:C29"/>
    <mergeCell ref="B23:B29"/>
    <mergeCell ref="C30:C36"/>
    <mergeCell ref="C41:C42"/>
    <mergeCell ref="C43:C46"/>
    <mergeCell ref="B30:B46"/>
    <mergeCell ref="A2:A47"/>
    <mergeCell ref="C37:C40"/>
    <mergeCell ref="H30:H36"/>
    <mergeCell ref="H41:H42"/>
    <mergeCell ref="H43:H46"/>
    <mergeCell ref="I2:I22"/>
    <mergeCell ref="I23:I29"/>
    <mergeCell ref="I30:I46"/>
    <mergeCell ref="H2:H14"/>
    <mergeCell ref="H16:H19"/>
    <mergeCell ref="H20:H22"/>
    <mergeCell ref="H23:H27"/>
    <mergeCell ref="H28:H29"/>
    <mergeCell ref="H37:H39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18</vt:i4>
      </vt:variant>
    </vt:vector>
  </HeadingPairs>
  <TitlesOfParts>
    <vt:vector size="44" baseType="lpstr">
      <vt:lpstr>MARCA</vt:lpstr>
      <vt:lpstr>TOTAL POR SEGMENTO</vt:lpstr>
      <vt:lpstr>COMPARATIVO X SEG</vt:lpstr>
      <vt:lpstr>COMPARATIVO MARCA</vt:lpstr>
      <vt:lpstr>CAMIONES</vt:lpstr>
      <vt:lpstr>FIAT</vt:lpstr>
      <vt:lpstr>FORD</vt:lpstr>
      <vt:lpstr>GM</vt:lpstr>
      <vt:lpstr>HONDA</vt:lpstr>
      <vt:lpstr>MAZDA</vt:lpstr>
      <vt:lpstr>SEAT</vt:lpstr>
      <vt:lpstr>VW</vt:lpstr>
      <vt:lpstr>MITSUBISHI</vt:lpstr>
      <vt:lpstr>NISSAN</vt:lpstr>
      <vt:lpstr>PEUGEOT</vt:lpstr>
      <vt:lpstr>KIA</vt:lpstr>
      <vt:lpstr>CHRYSLER</vt:lpstr>
      <vt:lpstr>RENAULT</vt:lpstr>
      <vt:lpstr>SUZUKI</vt:lpstr>
      <vt:lpstr>SUZUKI </vt:lpstr>
      <vt:lpstr>TOYOTA</vt:lpstr>
      <vt:lpstr>BUICK</vt:lpstr>
      <vt:lpstr>LINCOLN</vt:lpstr>
      <vt:lpstr>HYUNDAI</vt:lpstr>
      <vt:lpstr>BMW</vt:lpstr>
      <vt:lpstr>MINI</vt:lpstr>
      <vt:lpstr>BUICK!Área_de_impresión</vt:lpstr>
      <vt:lpstr>CAMIONES!Área_de_impresión</vt:lpstr>
      <vt:lpstr>CHRYSLER!Área_de_impresión</vt:lpstr>
      <vt:lpstr>'COMPARATIVO MARCA'!Área_de_impresión</vt:lpstr>
      <vt:lpstr>FIAT!Área_de_impresión</vt:lpstr>
      <vt:lpstr>FORD!Área_de_impresión</vt:lpstr>
      <vt:lpstr>GM!Área_de_impresión</vt:lpstr>
      <vt:lpstr>HONDA!Área_de_impresión</vt:lpstr>
      <vt:lpstr>KIA!Área_de_impresión</vt:lpstr>
      <vt:lpstr>LINCOLN!Área_de_impresión</vt:lpstr>
      <vt:lpstr>MARCA!Área_de_impresión</vt:lpstr>
      <vt:lpstr>MAZDA!Área_de_impresión</vt:lpstr>
      <vt:lpstr>MITSUBISHI!Área_de_impresión</vt:lpstr>
      <vt:lpstr>NISSAN!Área_de_impresión</vt:lpstr>
      <vt:lpstr>PEUGEOT!Área_de_impresión</vt:lpstr>
      <vt:lpstr>TOYOTA!Área_de_impresión</vt:lpstr>
      <vt:lpstr>VW!Área_de_impresión</vt:lpstr>
      <vt:lpstr>MARCA!Print_Area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</dc:creator>
  <cp:lastModifiedBy>ADACH</cp:lastModifiedBy>
  <cp:lastPrinted>2016-05-19T17:12:30Z</cp:lastPrinted>
  <dcterms:created xsi:type="dcterms:W3CDTF">2010-04-21T17:51:22Z</dcterms:created>
  <dcterms:modified xsi:type="dcterms:W3CDTF">2018-03-28T23:29:53Z</dcterms:modified>
</cp:coreProperties>
</file>