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AUDITORIA CHIAPAS\REPORTE DE VENTAS\2018\ABRIL\"/>
    </mc:Choice>
  </mc:AlternateContent>
  <bookViews>
    <workbookView xWindow="-15" yWindow="525" windowWidth="20520" windowHeight="7635" tabRatio="955"/>
  </bookViews>
  <sheets>
    <sheet name="MARCA" sheetId="10" r:id="rId1"/>
    <sheet name="TOTAL POR SEGMENTO" sheetId="9" state="hidden" r:id="rId2"/>
    <sheet name="COMPARATIVO X SEG" sheetId="46" state="hidden" r:id="rId3"/>
    <sheet name="COMPARATIVO MARCA" sheetId="76" r:id="rId4"/>
    <sheet name="CAMIONES" sheetId="34" r:id="rId5"/>
    <sheet name="FIAT" sheetId="61" r:id="rId6"/>
    <sheet name="FORD" sheetId="60" r:id="rId7"/>
    <sheet name="GM" sheetId="59" r:id="rId8"/>
    <sheet name="HONDA" sheetId="58" r:id="rId9"/>
    <sheet name="MAZDA" sheetId="57" r:id="rId10"/>
    <sheet name="SEAT" sheetId="62" r:id="rId11"/>
    <sheet name="VW" sheetId="56" r:id="rId12"/>
    <sheet name="MITSUBISHI" sheetId="55" r:id="rId13"/>
    <sheet name="NISSAN" sheetId="54" r:id="rId14"/>
    <sheet name="PEUGEOT" sheetId="53" r:id="rId15"/>
    <sheet name="KIA" sheetId="69" r:id="rId16"/>
    <sheet name="CHRYSLER" sheetId="30" r:id="rId17"/>
    <sheet name="RENAULT" sheetId="52" r:id="rId18"/>
    <sheet name="SUZUKI" sheetId="50" state="hidden" r:id="rId19"/>
    <sheet name="SUZUKI " sheetId="79" state="hidden" r:id="rId20"/>
    <sheet name="TOYOTA" sheetId="49" r:id="rId21"/>
    <sheet name="BUICK" sheetId="48" r:id="rId22"/>
    <sheet name="LINCOLN" sheetId="51" r:id="rId23"/>
    <sheet name="HYUNDAI" sheetId="75" r:id="rId24"/>
    <sheet name="BMW" sheetId="77" r:id="rId25"/>
    <sheet name="MINI" sheetId="78" r:id="rId26"/>
  </sheets>
  <externalReferences>
    <externalReference r:id="rId27"/>
  </externalReferences>
  <definedNames>
    <definedName name="_xlnm._FilterDatabase" localSheetId="16" hidden="1">CHRYSLER!$A$1:$C$325</definedName>
    <definedName name="_xlnm.Print_Area" localSheetId="21">BUICK!$A$1:$G$30</definedName>
    <definedName name="_xlnm.Print_Area" localSheetId="4">CAMIONES!$A$1:$H$66</definedName>
    <definedName name="_xlnm.Print_Area" localSheetId="16">CHRYSLER!$A$1:$L$111</definedName>
    <definedName name="_xlnm.Print_Area" localSheetId="3">'COMPARATIVO MARCA'!$A$1:$CD$31</definedName>
    <definedName name="_xlnm.Print_Area" localSheetId="5">FIAT!$A$2:$H$36</definedName>
    <definedName name="_xlnm.Print_Area" localSheetId="6">FORD!$A$1:$K$92</definedName>
    <definedName name="_xlnm.Print_Area" localSheetId="7">GM!$A$1:$L$77</definedName>
    <definedName name="_xlnm.Print_Area" localSheetId="8">HONDA!$A$1:$I$52</definedName>
    <definedName name="_xlnm.Print_Area" localSheetId="15">KIA!$A$1:$G$34</definedName>
    <definedName name="_xlnm.Print_Area" localSheetId="22">LINCOLN!$A$1:$F$10</definedName>
    <definedName name="_xlnm.Print_Area" localSheetId="0">MARCA!$A$1:$AH$18</definedName>
    <definedName name="_xlnm.Print_Area" localSheetId="9">MAZDA!$A$1:$G$12</definedName>
    <definedName name="_xlnm.Print_Area" localSheetId="12">MITSUBISHI!$A$1:$G$24</definedName>
    <definedName name="_xlnm.Print_Area" localSheetId="13">NISSAN!$A$1:$M$117</definedName>
    <definedName name="_xlnm.Print_Area" localSheetId="14">PEUGEOT!$A$1:$G$27</definedName>
    <definedName name="_xlnm.Print_Area" localSheetId="20">TOYOTA!$A$1:$G$77</definedName>
    <definedName name="_xlnm.Print_Area" localSheetId="11">VW!$A$1:$L$207</definedName>
    <definedName name="MUNICIPIOS" localSheetId="3">[1]INICIO!#REF!</definedName>
    <definedName name="MUNICIPIOS" localSheetId="19">[1]INICIO!#REF!</definedName>
    <definedName name="MUNICIPIOS">[1]INICIO!#REF!</definedName>
    <definedName name="plazas" localSheetId="3">[1]INICIO!#REF!</definedName>
    <definedName name="plazas" localSheetId="19">[1]INICIO!#REF!</definedName>
    <definedName name="plazas">[1]INICIO!#REF!</definedName>
    <definedName name="Print_Area" localSheetId="0">MARCA!$B$1:$V$4</definedName>
    <definedName name="Print_Titles" localSheetId="0">MARCA!#REF!</definedName>
    <definedName name="TY">[1]Hoja3!$B$4:$B$9</definedName>
  </definedNames>
  <calcPr calcId="162913"/>
  <fileRecoveryPr autoRecover="0"/>
</workbook>
</file>

<file path=xl/calcChain.xml><?xml version="1.0" encoding="utf-8"?>
<calcChain xmlns="http://schemas.openxmlformats.org/spreadsheetml/2006/main">
  <c r="G22" i="53" l="1"/>
  <c r="E24" i="53"/>
  <c r="F23" i="53"/>
  <c r="G24" i="53"/>
  <c r="F6" i="57" l="1"/>
  <c r="F2" i="57"/>
  <c r="F24" i="75" l="1"/>
  <c r="G24" i="75"/>
  <c r="E204" i="56" l="1"/>
  <c r="E90" i="60" l="1"/>
  <c r="F204" i="56"/>
  <c r="J9" i="60" l="1"/>
  <c r="K54" i="59" l="1"/>
  <c r="K41" i="59"/>
  <c r="K38" i="59"/>
  <c r="K67" i="59"/>
  <c r="K59" i="59"/>
  <c r="K57" i="59"/>
  <c r="K2" i="59"/>
  <c r="F24" i="52"/>
  <c r="H39" i="58"/>
  <c r="H37" i="58"/>
  <c r="F4" i="77" l="1"/>
  <c r="F9" i="77"/>
  <c r="K18" i="59"/>
  <c r="AN24" i="76" l="1"/>
  <c r="AN23" i="76"/>
  <c r="AF24" i="76"/>
  <c r="AF23" i="76"/>
  <c r="AM22" i="76"/>
  <c r="F24" i="69" l="1"/>
  <c r="J71" i="60" l="1"/>
  <c r="K46" i="56" l="1"/>
  <c r="AI6" i="76" l="1"/>
  <c r="AI7" i="76"/>
  <c r="AI8" i="76"/>
  <c r="AI9" i="76"/>
  <c r="AI10" i="76"/>
  <c r="AI11" i="76"/>
  <c r="AI12" i="76"/>
  <c r="AI13" i="76"/>
  <c r="AI14" i="76"/>
  <c r="AI15" i="76"/>
  <c r="AI16" i="76"/>
  <c r="AI17" i="76"/>
  <c r="AI18" i="76"/>
  <c r="AI19" i="76"/>
  <c r="AI20" i="76"/>
  <c r="AI21" i="76"/>
  <c r="AI22" i="76"/>
  <c r="AI23" i="76"/>
  <c r="AI24" i="76"/>
  <c r="AI25" i="76"/>
  <c r="AI26" i="76"/>
  <c r="AI27" i="76"/>
  <c r="AI28" i="76"/>
  <c r="AI29" i="76"/>
  <c r="AI5" i="76"/>
  <c r="AH30" i="76"/>
  <c r="F11" i="75" l="1"/>
  <c r="K41" i="30" l="1"/>
  <c r="K65" i="59" l="1"/>
  <c r="F16" i="79" l="1"/>
  <c r="E24" i="79"/>
  <c r="F20" i="79"/>
  <c r="F14" i="79"/>
  <c r="F12" i="79"/>
  <c r="G12" i="79" s="1"/>
  <c r="F8" i="79"/>
  <c r="G8" i="79" s="1"/>
  <c r="F2" i="79"/>
  <c r="G2" i="79" s="1"/>
  <c r="G14" i="79" l="1"/>
  <c r="G24" i="79" s="1"/>
  <c r="AE30" i="76" l="1"/>
  <c r="K62" i="59" l="1"/>
  <c r="K28" i="59"/>
  <c r="K22" i="59"/>
  <c r="K15" i="59"/>
  <c r="K38" i="30"/>
  <c r="K86" i="30"/>
  <c r="E24" i="78"/>
  <c r="F22" i="78"/>
  <c r="F19" i="78"/>
  <c r="F17" i="78"/>
  <c r="F11" i="78"/>
  <c r="F2" i="78"/>
  <c r="F32" i="77"/>
  <c r="G2" i="78" l="1"/>
  <c r="G24" i="78" s="1"/>
  <c r="T9" i="10" s="1"/>
  <c r="T16" i="10" s="1"/>
  <c r="F41" i="77"/>
  <c r="F38" i="77"/>
  <c r="F35" i="77"/>
  <c r="F29" i="77"/>
  <c r="F28" i="77"/>
  <c r="F25" i="77"/>
  <c r="F22" i="77"/>
  <c r="F14" i="77"/>
  <c r="F2" i="77"/>
  <c r="AB30" i="76" l="1"/>
  <c r="AC23" i="76"/>
  <c r="G2" i="77"/>
  <c r="G44" i="77" s="1"/>
  <c r="E44" i="77" l="1"/>
  <c r="F2" i="75" l="1"/>
  <c r="F6" i="75"/>
  <c r="F16" i="75"/>
  <c r="F20" i="75"/>
  <c r="Z23" i="76" l="1"/>
  <c r="T23" i="76"/>
  <c r="U9" i="10" l="1"/>
  <c r="U16" i="10" s="1"/>
  <c r="K79" i="30"/>
  <c r="E40" i="75" l="1"/>
  <c r="F38" i="75"/>
  <c r="F34" i="75"/>
  <c r="F30" i="75"/>
  <c r="G30" i="75" l="1"/>
  <c r="G2" i="75"/>
  <c r="G31" i="61"/>
  <c r="G30" i="61"/>
  <c r="G29" i="61"/>
  <c r="G28" i="61"/>
  <c r="G24" i="61"/>
  <c r="G22" i="61"/>
  <c r="G18" i="61"/>
  <c r="G3" i="61"/>
  <c r="E34" i="61"/>
  <c r="D9" i="10" s="1"/>
  <c r="G40" i="75" l="1"/>
  <c r="S9" i="10" s="1"/>
  <c r="F27" i="52"/>
  <c r="F21" i="53" l="1"/>
  <c r="K6" i="56" l="1"/>
  <c r="L26" i="54" l="1"/>
  <c r="E10" i="62" l="1"/>
  <c r="F10" i="62" s="1"/>
  <c r="D11" i="62"/>
  <c r="J65" i="60" l="1"/>
  <c r="F2" i="69" l="1"/>
  <c r="M30" i="76" l="1"/>
  <c r="D30" i="76"/>
  <c r="AJ30" i="76" l="1"/>
  <c r="AG30" i="76" l="1"/>
  <c r="AI30" i="76" s="1"/>
  <c r="AD30" i="76"/>
  <c r="AF30" i="76" s="1"/>
  <c r="AA30" i="76"/>
  <c r="AC30" i="76" s="1"/>
  <c r="Y30" i="76"/>
  <c r="X30" i="76"/>
  <c r="V30" i="76"/>
  <c r="U30" i="76"/>
  <c r="S30" i="76"/>
  <c r="R30" i="76"/>
  <c r="P30" i="76"/>
  <c r="O30" i="76"/>
  <c r="L30" i="76"/>
  <c r="N30" i="76" s="1"/>
  <c r="J30" i="76"/>
  <c r="I30" i="76"/>
  <c r="G30" i="76"/>
  <c r="F30" i="76"/>
  <c r="C30" i="76"/>
  <c r="AN29" i="76"/>
  <c r="AM29" i="76"/>
  <c r="AL29" i="76"/>
  <c r="AF29" i="76"/>
  <c r="AC29" i="76"/>
  <c r="Z29" i="76"/>
  <c r="W29" i="76"/>
  <c r="T29" i="76"/>
  <c r="Q29" i="76"/>
  <c r="N29" i="76"/>
  <c r="K29" i="76"/>
  <c r="H29" i="76"/>
  <c r="E29" i="76"/>
  <c r="AN28" i="76"/>
  <c r="AM28" i="76"/>
  <c r="AL28" i="76"/>
  <c r="AF28" i="76"/>
  <c r="AC28" i="76"/>
  <c r="Z28" i="76"/>
  <c r="W28" i="76"/>
  <c r="T28" i="76"/>
  <c r="Q28" i="76"/>
  <c r="N28" i="76"/>
  <c r="K28" i="76"/>
  <c r="H28" i="76"/>
  <c r="E28" i="76"/>
  <c r="AN27" i="76"/>
  <c r="AM27" i="76"/>
  <c r="AL27" i="76"/>
  <c r="AF27" i="76"/>
  <c r="AC27" i="76"/>
  <c r="Z27" i="76"/>
  <c r="W27" i="76"/>
  <c r="T27" i="76"/>
  <c r="Q27" i="76"/>
  <c r="N27" i="76"/>
  <c r="K27" i="76"/>
  <c r="H27" i="76"/>
  <c r="E27" i="76"/>
  <c r="AN26" i="76"/>
  <c r="AM26" i="76"/>
  <c r="AL26" i="76"/>
  <c r="AF26" i="76"/>
  <c r="AC26" i="76"/>
  <c r="Z26" i="76"/>
  <c r="W26" i="76"/>
  <c r="T26" i="76"/>
  <c r="Q26" i="76"/>
  <c r="N26" i="76"/>
  <c r="K26" i="76"/>
  <c r="H26" i="76"/>
  <c r="E26" i="76"/>
  <c r="AN25" i="76"/>
  <c r="AM25" i="76"/>
  <c r="AL25" i="76"/>
  <c r="AF25" i="76"/>
  <c r="AC25" i="76"/>
  <c r="Z25" i="76"/>
  <c r="W25" i="76"/>
  <c r="T25" i="76"/>
  <c r="Q25" i="76"/>
  <c r="N25" i="76"/>
  <c r="K25" i="76"/>
  <c r="H25" i="76"/>
  <c r="E25" i="76"/>
  <c r="AN22" i="76"/>
  <c r="AO22" i="76" s="1"/>
  <c r="AL22" i="76"/>
  <c r="AF22" i="76"/>
  <c r="AC22" i="76"/>
  <c r="Z22" i="76"/>
  <c r="W22" i="76"/>
  <c r="T22" i="76"/>
  <c r="Q22" i="76"/>
  <c r="N22" i="76"/>
  <c r="H22" i="76"/>
  <c r="E22" i="76"/>
  <c r="AN21" i="76"/>
  <c r="AM21" i="76"/>
  <c r="AL21" i="76"/>
  <c r="AF21" i="76"/>
  <c r="AC21" i="76"/>
  <c r="Z21" i="76"/>
  <c r="W21" i="76"/>
  <c r="T21" i="76"/>
  <c r="Q21" i="76"/>
  <c r="N21" i="76"/>
  <c r="K21" i="76"/>
  <c r="H21" i="76"/>
  <c r="E21" i="76"/>
  <c r="AN20" i="76"/>
  <c r="AM20" i="76"/>
  <c r="AL20" i="76"/>
  <c r="AF20" i="76"/>
  <c r="AC20" i="76"/>
  <c r="Z20" i="76"/>
  <c r="W20" i="76"/>
  <c r="T20" i="76"/>
  <c r="Q20" i="76"/>
  <c r="N20" i="76"/>
  <c r="K20" i="76"/>
  <c r="H20" i="76"/>
  <c r="E20" i="76"/>
  <c r="AN19" i="76"/>
  <c r="AM19" i="76"/>
  <c r="AL19" i="76"/>
  <c r="AF19" i="76"/>
  <c r="AC19" i="76"/>
  <c r="Z19" i="76"/>
  <c r="W19" i="76"/>
  <c r="T19" i="76"/>
  <c r="Q19" i="76"/>
  <c r="N19" i="76"/>
  <c r="K19" i="76"/>
  <c r="H19" i="76"/>
  <c r="E19" i="76"/>
  <c r="AN18" i="76"/>
  <c r="AM18" i="76"/>
  <c r="AL18" i="76"/>
  <c r="AF18" i="76"/>
  <c r="AC18" i="76"/>
  <c r="Z18" i="76"/>
  <c r="W18" i="76"/>
  <c r="T18" i="76"/>
  <c r="Q18" i="76"/>
  <c r="N18" i="76"/>
  <c r="K18" i="76"/>
  <c r="H18" i="76"/>
  <c r="E18" i="76"/>
  <c r="AN17" i="76"/>
  <c r="AM17" i="76"/>
  <c r="AL17" i="76"/>
  <c r="AF17" i="76"/>
  <c r="AC17" i="76"/>
  <c r="Z17" i="76"/>
  <c r="W17" i="76"/>
  <c r="T17" i="76"/>
  <c r="Q17" i="76"/>
  <c r="N17" i="76"/>
  <c r="K17" i="76"/>
  <c r="H17" i="76"/>
  <c r="E17" i="76"/>
  <c r="AN16" i="76"/>
  <c r="AM16" i="76"/>
  <c r="AL16" i="76"/>
  <c r="AF16" i="76"/>
  <c r="AC16" i="76"/>
  <c r="Z16" i="76"/>
  <c r="W16" i="76"/>
  <c r="T16" i="76"/>
  <c r="Q16" i="76"/>
  <c r="N16" i="76"/>
  <c r="K16" i="76"/>
  <c r="H16" i="76"/>
  <c r="E16" i="76"/>
  <c r="AN15" i="76"/>
  <c r="AM15" i="76"/>
  <c r="AL15" i="76"/>
  <c r="AF15" i="76"/>
  <c r="AC15" i="76"/>
  <c r="Z15" i="76"/>
  <c r="W15" i="76"/>
  <c r="T15" i="76"/>
  <c r="Q15" i="76"/>
  <c r="N15" i="76"/>
  <c r="K15" i="76"/>
  <c r="H15" i="76"/>
  <c r="E15" i="76"/>
  <c r="AN14" i="76"/>
  <c r="AM14" i="76"/>
  <c r="AL14" i="76"/>
  <c r="AF14" i="76"/>
  <c r="AC14" i="76"/>
  <c r="Z14" i="76"/>
  <c r="W14" i="76"/>
  <c r="T14" i="76"/>
  <c r="Q14" i="76"/>
  <c r="N14" i="76"/>
  <c r="K14" i="76"/>
  <c r="H14" i="76"/>
  <c r="E14" i="76"/>
  <c r="AN13" i="76"/>
  <c r="AM13" i="76"/>
  <c r="AL13" i="76"/>
  <c r="AF13" i="76"/>
  <c r="AC13" i="76"/>
  <c r="Z13" i="76"/>
  <c r="W13" i="76"/>
  <c r="T13" i="76"/>
  <c r="Q13" i="76"/>
  <c r="N13" i="76"/>
  <c r="K13" i="76"/>
  <c r="H13" i="76"/>
  <c r="E13" i="76"/>
  <c r="AU12" i="76"/>
  <c r="AT12" i="76"/>
  <c r="AN12" i="76"/>
  <c r="AM12" i="76"/>
  <c r="AL12" i="76"/>
  <c r="AF12" i="76"/>
  <c r="AC12" i="76"/>
  <c r="Z12" i="76"/>
  <c r="W12" i="76"/>
  <c r="T12" i="76"/>
  <c r="Q12" i="76"/>
  <c r="N12" i="76"/>
  <c r="K12" i="76"/>
  <c r="H12" i="76"/>
  <c r="E12" i="76"/>
  <c r="AN11" i="76"/>
  <c r="AM11" i="76"/>
  <c r="AL11" i="76"/>
  <c r="AF11" i="76"/>
  <c r="AC11" i="76"/>
  <c r="Z11" i="76"/>
  <c r="W11" i="76"/>
  <c r="T11" i="76"/>
  <c r="Q11" i="76"/>
  <c r="N11" i="76"/>
  <c r="K11" i="76"/>
  <c r="H11" i="76"/>
  <c r="E11" i="76"/>
  <c r="AN10" i="76"/>
  <c r="AM10" i="76"/>
  <c r="AL10" i="76"/>
  <c r="AF10" i="76"/>
  <c r="AC10" i="76"/>
  <c r="Z10" i="76"/>
  <c r="W10" i="76"/>
  <c r="T10" i="76"/>
  <c r="Q10" i="76"/>
  <c r="N10" i="76"/>
  <c r="K10" i="76"/>
  <c r="H10" i="76"/>
  <c r="E10" i="76"/>
  <c r="AN9" i="76"/>
  <c r="AM9" i="76"/>
  <c r="AL9" i="76"/>
  <c r="AF9" i="76"/>
  <c r="AC9" i="76"/>
  <c r="Z9" i="76"/>
  <c r="W9" i="76"/>
  <c r="T9" i="76"/>
  <c r="Q9" i="76"/>
  <c r="N9" i="76"/>
  <c r="K9" i="76"/>
  <c r="H9" i="76"/>
  <c r="E9" i="76"/>
  <c r="AN8" i="76"/>
  <c r="AM8" i="76"/>
  <c r="AL8" i="76"/>
  <c r="AF8" i="76"/>
  <c r="AC8" i="76"/>
  <c r="Z8" i="76"/>
  <c r="W8" i="76"/>
  <c r="T8" i="76"/>
  <c r="Q8" i="76"/>
  <c r="N8" i="76"/>
  <c r="K8" i="76"/>
  <c r="H8" i="76"/>
  <c r="E8" i="76"/>
  <c r="AN7" i="76"/>
  <c r="AM7" i="76"/>
  <c r="AL7" i="76"/>
  <c r="AF7" i="76"/>
  <c r="AC7" i="76"/>
  <c r="Z7" i="76"/>
  <c r="W7" i="76"/>
  <c r="T7" i="76"/>
  <c r="Q7" i="76"/>
  <c r="N7" i="76"/>
  <c r="K7" i="76"/>
  <c r="H7" i="76"/>
  <c r="E7" i="76"/>
  <c r="AX6" i="76"/>
  <c r="AN6" i="76"/>
  <c r="AM6" i="76"/>
  <c r="AL6" i="76"/>
  <c r="AF6" i="76"/>
  <c r="AC6" i="76"/>
  <c r="Z6" i="76"/>
  <c r="W6" i="76"/>
  <c r="T6" i="76"/>
  <c r="Q6" i="76"/>
  <c r="N6" i="76"/>
  <c r="K6" i="76"/>
  <c r="H6" i="76"/>
  <c r="E6" i="76"/>
  <c r="AT5" i="76"/>
  <c r="AN5" i="76"/>
  <c r="AM5" i="76"/>
  <c r="AL5" i="76"/>
  <c r="AF5" i="76"/>
  <c r="AC5" i="76"/>
  <c r="Z5" i="76"/>
  <c r="W5" i="76"/>
  <c r="T5" i="76"/>
  <c r="Q5" i="76"/>
  <c r="N5" i="76"/>
  <c r="K5" i="76"/>
  <c r="H5" i="76"/>
  <c r="E5" i="76"/>
  <c r="Z30" i="76" l="1"/>
  <c r="T30" i="76"/>
  <c r="H30" i="76"/>
  <c r="AO12" i="76"/>
  <c r="AO20" i="76"/>
  <c r="AO18" i="76"/>
  <c r="AO16" i="76"/>
  <c r="AO14" i="76"/>
  <c r="AO9" i="76"/>
  <c r="AO8" i="76"/>
  <c r="AO25" i="76"/>
  <c r="AO6" i="76"/>
  <c r="AO29" i="76"/>
  <c r="AO27" i="76"/>
  <c r="AX8" i="76"/>
  <c r="AX10" i="76" s="1"/>
  <c r="AM30" i="76" s="1"/>
  <c r="AL30" i="76" s="1"/>
  <c r="AN30" i="76"/>
  <c r="AO7" i="76"/>
  <c r="AO10" i="76"/>
  <c r="AO11" i="76"/>
  <c r="AO13" i="76"/>
  <c r="AO15" i="76"/>
  <c r="AO17" i="76"/>
  <c r="AO19" i="76"/>
  <c r="AO21" i="76"/>
  <c r="AO26" i="76"/>
  <c r="AO28" i="76"/>
  <c r="E30" i="76"/>
  <c r="K30" i="76"/>
  <c r="Q30" i="76"/>
  <c r="W30" i="76"/>
  <c r="AO5" i="76"/>
  <c r="AO30" i="76" l="1"/>
  <c r="F31" i="52"/>
  <c r="L111" i="54"/>
  <c r="F17" i="49" l="1"/>
  <c r="F2" i="49"/>
  <c r="G2" i="49" s="1"/>
  <c r="S16" i="10" l="1"/>
  <c r="H204" i="56" l="1"/>
  <c r="K10" i="30" l="1"/>
  <c r="K14" i="30" l="1"/>
  <c r="J204" i="56"/>
  <c r="K20" i="56" l="1"/>
  <c r="K2" i="56"/>
  <c r="F11" i="48" l="1"/>
  <c r="F27" i="48"/>
  <c r="F25" i="48"/>
  <c r="F6" i="48"/>
  <c r="K28" i="56"/>
  <c r="F27" i="69" l="1"/>
  <c r="E32" i="69"/>
  <c r="F16" i="69"/>
  <c r="J20" i="46" l="1"/>
  <c r="K37" i="56" l="1"/>
  <c r="L98" i="54" l="1"/>
  <c r="L83" i="54"/>
  <c r="L2" i="54"/>
  <c r="F16" i="53" l="1"/>
  <c r="G20" i="46" l="1"/>
  <c r="F13" i="69" l="1"/>
  <c r="G2" i="69" l="1"/>
  <c r="K42" i="56"/>
  <c r="F4" i="48" l="1"/>
  <c r="F2" i="48"/>
  <c r="D20" i="46" l="1"/>
  <c r="AN20" i="46" l="1"/>
  <c r="AN9" i="46"/>
  <c r="AN11" i="46"/>
  <c r="AN13" i="46"/>
  <c r="AN15" i="46"/>
  <c r="AN17" i="46"/>
  <c r="AN19" i="46"/>
  <c r="AN7" i="46"/>
  <c r="AL9" i="46"/>
  <c r="AL11" i="46"/>
  <c r="AL13" i="46"/>
  <c r="AL15" i="46"/>
  <c r="AL17" i="46"/>
  <c r="AL19" i="46"/>
  <c r="AL7" i="46"/>
  <c r="AI9" i="46"/>
  <c r="AI11" i="46"/>
  <c r="AI13" i="46"/>
  <c r="AI15" i="46"/>
  <c r="AI17" i="46"/>
  <c r="AI19" i="46"/>
  <c r="AI7" i="46"/>
  <c r="AF9" i="46"/>
  <c r="AF11" i="46"/>
  <c r="AF13" i="46"/>
  <c r="AF15" i="46"/>
  <c r="AF17" i="46"/>
  <c r="AF19" i="46"/>
  <c r="AF7" i="46"/>
  <c r="AC9" i="46"/>
  <c r="AC11" i="46"/>
  <c r="AC13" i="46"/>
  <c r="AC15" i="46"/>
  <c r="AC17" i="46"/>
  <c r="AC19" i="46"/>
  <c r="AC7" i="46"/>
  <c r="Z9" i="46"/>
  <c r="Z11" i="46"/>
  <c r="Z13" i="46"/>
  <c r="Z15" i="46"/>
  <c r="Z17" i="46"/>
  <c r="Z19" i="46"/>
  <c r="Z7" i="46"/>
  <c r="W9" i="46"/>
  <c r="W11" i="46"/>
  <c r="W13" i="46"/>
  <c r="W15" i="46"/>
  <c r="W17" i="46"/>
  <c r="W19" i="46"/>
  <c r="W7" i="46"/>
  <c r="T9" i="46"/>
  <c r="T11" i="46"/>
  <c r="T13" i="46"/>
  <c r="T15" i="46"/>
  <c r="T17" i="46"/>
  <c r="T19" i="46"/>
  <c r="T7" i="46"/>
  <c r="Q9" i="46"/>
  <c r="Q11" i="46"/>
  <c r="Q13" i="46"/>
  <c r="Q15" i="46"/>
  <c r="Q17" i="46"/>
  <c r="Q19" i="46"/>
  <c r="Q7" i="46"/>
  <c r="N11" i="46"/>
  <c r="N9" i="46"/>
  <c r="N13" i="46"/>
  <c r="N15" i="46"/>
  <c r="N17" i="46"/>
  <c r="N19" i="46"/>
  <c r="N7" i="46"/>
  <c r="K9" i="46"/>
  <c r="K11" i="46"/>
  <c r="K13" i="46"/>
  <c r="K15" i="46"/>
  <c r="K17" i="46"/>
  <c r="K19" i="46"/>
  <c r="K7" i="46"/>
  <c r="H9" i="46"/>
  <c r="H11" i="46"/>
  <c r="H13" i="46"/>
  <c r="H15" i="46"/>
  <c r="H17" i="46"/>
  <c r="H19" i="46"/>
  <c r="H7" i="46"/>
  <c r="E9" i="46"/>
  <c r="E11" i="46"/>
  <c r="E13" i="46"/>
  <c r="E15" i="46"/>
  <c r="E17" i="46"/>
  <c r="E19" i="46"/>
  <c r="E7" i="46"/>
  <c r="X20" i="46"/>
  <c r="Z20" i="46" s="1"/>
  <c r="C18" i="9" l="1"/>
  <c r="K33" i="59"/>
  <c r="F4" i="34" l="1"/>
  <c r="F46" i="49" l="1"/>
  <c r="N9" i="10"/>
  <c r="N16" i="10" s="1"/>
  <c r="F20" i="69"/>
  <c r="G16" i="69" s="1"/>
  <c r="F9" i="69"/>
  <c r="G9" i="69" s="1"/>
  <c r="G32" i="69" l="1"/>
  <c r="I18" i="9"/>
  <c r="L18" i="9" s="1"/>
  <c r="D18" i="9"/>
  <c r="G18" i="9" s="1"/>
  <c r="F18" i="50"/>
  <c r="N18" i="9" l="1"/>
  <c r="M9" i="10" l="1"/>
  <c r="F14" i="53"/>
  <c r="G14" i="53" s="1"/>
  <c r="E17" i="9" s="1"/>
  <c r="F22" i="53"/>
  <c r="J17" i="9" s="1"/>
  <c r="F20" i="53"/>
  <c r="F13" i="53"/>
  <c r="F9" i="53"/>
  <c r="F6" i="53"/>
  <c r="F2" i="53"/>
  <c r="G2" i="53" s="1"/>
  <c r="C17" i="9" s="1"/>
  <c r="G6" i="53" l="1"/>
  <c r="D17" i="9" s="1"/>
  <c r="G17" i="9" s="1"/>
  <c r="G16" i="53"/>
  <c r="I17" i="9" s="1"/>
  <c r="L17" i="9" s="1"/>
  <c r="N17" i="9" l="1"/>
  <c r="F12" i="48"/>
  <c r="G49" i="34" l="1"/>
  <c r="F66" i="49" l="1"/>
  <c r="K70" i="59"/>
  <c r="K193" i="56" l="1"/>
  <c r="K56" i="56"/>
  <c r="K81" i="56"/>
  <c r="I204" i="56" l="1"/>
  <c r="G204" i="56"/>
  <c r="J111" i="30" l="1"/>
  <c r="F34" i="61"/>
  <c r="D14" i="10" s="1"/>
  <c r="E7" i="62" l="1"/>
  <c r="F8" i="50" l="1"/>
  <c r="K116" i="54" l="1"/>
  <c r="J116" i="54"/>
  <c r="I116" i="54"/>
  <c r="H116" i="54"/>
  <c r="G116" i="54"/>
  <c r="F116" i="54"/>
  <c r="E116" i="54"/>
  <c r="J74" i="59" l="1"/>
  <c r="I74" i="59"/>
  <c r="H74" i="59"/>
  <c r="G74" i="59"/>
  <c r="E74" i="59"/>
  <c r="F74" i="59"/>
  <c r="F9" i="10" l="1"/>
  <c r="J26" i="60"/>
  <c r="J12" i="60"/>
  <c r="J20" i="60"/>
  <c r="K71" i="59" l="1"/>
  <c r="K49" i="59"/>
  <c r="K46" i="59"/>
  <c r="K36" i="59"/>
  <c r="K31" i="59"/>
  <c r="K25" i="59"/>
  <c r="K10" i="59"/>
  <c r="K6" i="59"/>
  <c r="F42" i="52" l="1"/>
  <c r="F21" i="52"/>
  <c r="F19" i="52"/>
  <c r="F15" i="52"/>
  <c r="F13" i="52"/>
  <c r="F6" i="52"/>
  <c r="F2" i="52"/>
  <c r="F60" i="49"/>
  <c r="F70" i="49"/>
  <c r="F73" i="49"/>
  <c r="F55" i="49"/>
  <c r="F41" i="49"/>
  <c r="F35" i="49"/>
  <c r="F29" i="49"/>
  <c r="F21" i="49"/>
  <c r="L114" i="54"/>
  <c r="L109" i="54"/>
  <c r="L104" i="54"/>
  <c r="L101" i="54"/>
  <c r="L81" i="54"/>
  <c r="L74" i="54"/>
  <c r="L71" i="54"/>
  <c r="L67" i="54"/>
  <c r="L55" i="54"/>
  <c r="L53" i="54"/>
  <c r="M53" i="54" s="1"/>
  <c r="L51" i="54"/>
  <c r="L47" i="54"/>
  <c r="L41" i="54"/>
  <c r="L36" i="54"/>
  <c r="L33" i="54"/>
  <c r="L18" i="54"/>
  <c r="L15" i="54"/>
  <c r="M47" i="54" l="1"/>
  <c r="M83" i="54"/>
  <c r="G29" i="49"/>
  <c r="G60" i="49"/>
  <c r="M2" i="54"/>
  <c r="J2" i="60" l="1"/>
  <c r="K2" i="60" s="1"/>
  <c r="F16" i="55"/>
  <c r="K185" i="56"/>
  <c r="K183" i="56"/>
  <c r="K176" i="56"/>
  <c r="K168" i="56"/>
  <c r="K152" i="56"/>
  <c r="K146" i="56"/>
  <c r="L146" i="56" s="1"/>
  <c r="K137" i="56"/>
  <c r="K129" i="56"/>
  <c r="K106" i="56"/>
  <c r="K102" i="56"/>
  <c r="L2" i="56"/>
  <c r="L129" i="56" l="1"/>
  <c r="K108" i="30"/>
  <c r="K68" i="30"/>
  <c r="K76" i="30"/>
  <c r="K63" i="30"/>
  <c r="K59" i="30"/>
  <c r="K56" i="30"/>
  <c r="K47" i="30"/>
  <c r="K36" i="30"/>
  <c r="K28" i="30"/>
  <c r="K20" i="30"/>
  <c r="K17" i="30"/>
  <c r="K25" i="30"/>
  <c r="L25" i="30" s="1"/>
  <c r="K22" i="30"/>
  <c r="K2" i="30"/>
  <c r="L2" i="30" s="1"/>
  <c r="C7" i="9" s="1"/>
  <c r="K6" i="30"/>
  <c r="L17" i="30" l="1"/>
  <c r="J88" i="60"/>
  <c r="J86" i="60"/>
  <c r="J82" i="60"/>
  <c r="J78" i="60"/>
  <c r="J59" i="60"/>
  <c r="J56" i="60"/>
  <c r="J51" i="60"/>
  <c r="J46" i="60"/>
  <c r="J31" i="60"/>
  <c r="J41" i="60"/>
  <c r="J35" i="60"/>
  <c r="J81" i="60" l="1"/>
  <c r="K65" i="60" s="1"/>
  <c r="J50" i="60"/>
  <c r="K31" i="60" s="1"/>
  <c r="F45" i="52"/>
  <c r="H45" i="58" l="1"/>
  <c r="H43" i="58"/>
  <c r="H30" i="58"/>
  <c r="H23" i="58"/>
  <c r="H20" i="58"/>
  <c r="H16" i="58"/>
  <c r="H15" i="58"/>
  <c r="H2" i="58"/>
  <c r="F2" i="55"/>
  <c r="G2" i="55" s="1"/>
  <c r="F6" i="55"/>
  <c r="G6" i="55" s="1"/>
  <c r="F11" i="55"/>
  <c r="F14" i="55"/>
  <c r="F20" i="55"/>
  <c r="E22" i="55"/>
  <c r="I2" i="58" l="1"/>
  <c r="I30" i="58"/>
  <c r="G50" i="58"/>
  <c r="G14" i="10" s="1"/>
  <c r="F50" i="58"/>
  <c r="E50" i="58"/>
  <c r="H50" i="58" l="1"/>
  <c r="F19" i="50"/>
  <c r="F14" i="50"/>
  <c r="F12" i="50"/>
  <c r="G12" i="50" s="1"/>
  <c r="F2" i="50"/>
  <c r="E29" i="48"/>
  <c r="F20" i="48"/>
  <c r="F16" i="48"/>
  <c r="F13" i="48"/>
  <c r="F8" i="48"/>
  <c r="F23" i="48"/>
  <c r="F24" i="48"/>
  <c r="G23" i="48" l="1"/>
  <c r="G13" i="48"/>
  <c r="G2" i="48"/>
  <c r="F42" i="34" l="1"/>
  <c r="F33" i="34"/>
  <c r="F18" i="34" l="1"/>
  <c r="AM9" i="46" l="1"/>
  <c r="AM11" i="46"/>
  <c r="AM13" i="46"/>
  <c r="AM15" i="46"/>
  <c r="AM17" i="46"/>
  <c r="AM19" i="46"/>
  <c r="AM7" i="46"/>
  <c r="AS13" i="46" s="1"/>
  <c r="AS21" i="46" s="1"/>
  <c r="K27" i="30" l="1"/>
  <c r="L27" i="30" s="1"/>
  <c r="D31" i="34" l="1"/>
  <c r="E31" i="34"/>
  <c r="E111" i="30" l="1"/>
  <c r="H111" i="30"/>
  <c r="AJ20" i="46" l="1"/>
  <c r="AL20" i="46" s="1"/>
  <c r="E4" i="62" l="1"/>
  <c r="E5" i="62"/>
  <c r="E6" i="62"/>
  <c r="E8" i="62"/>
  <c r="E9" i="62"/>
  <c r="E3" i="62"/>
  <c r="E2" i="62"/>
  <c r="F8" i="62" l="1"/>
  <c r="F2" i="62"/>
  <c r="C15" i="9"/>
  <c r="F11" i="62" l="1"/>
  <c r="H23" i="34"/>
  <c r="H6" i="34"/>
  <c r="E5" i="51" l="1"/>
  <c r="F5" i="57" l="1"/>
  <c r="L35" i="54" l="1"/>
  <c r="L80" i="54"/>
  <c r="M55" i="54" s="1"/>
  <c r="K128" i="56"/>
  <c r="K182" i="56"/>
  <c r="L152" i="56" s="1"/>
  <c r="K204" i="56" l="1"/>
  <c r="L46" i="56"/>
  <c r="M18" i="54"/>
  <c r="L116" i="54"/>
  <c r="L185" i="56"/>
  <c r="AG20" i="46"/>
  <c r="AI20" i="46" s="1"/>
  <c r="L204" i="56" l="1"/>
  <c r="AD20" i="46"/>
  <c r="AF20" i="46" s="1"/>
  <c r="D8" i="51" l="1"/>
  <c r="AA20" i="46"/>
  <c r="AC20" i="46" s="1"/>
  <c r="G9" i="10" l="1"/>
  <c r="H5" i="34"/>
  <c r="H7" i="34"/>
  <c r="H8" i="34"/>
  <c r="H9" i="34"/>
  <c r="H10" i="34"/>
  <c r="H11" i="34"/>
  <c r="H12" i="34"/>
  <c r="H13" i="34"/>
  <c r="H14" i="34"/>
  <c r="H15" i="34"/>
  <c r="H16" i="34"/>
  <c r="H4" i="34"/>
  <c r="L13" i="9" l="1"/>
  <c r="U20" i="46" l="1"/>
  <c r="W20" i="46" s="1"/>
  <c r="F90" i="60"/>
  <c r="G90" i="60"/>
  <c r="H90" i="60"/>
  <c r="I90" i="60"/>
  <c r="J90" i="60" l="1"/>
  <c r="R20" i="46" l="1"/>
  <c r="T20" i="46" s="1"/>
  <c r="D13" i="9" l="1"/>
  <c r="G13" i="9" s="1"/>
  <c r="N13" i="9" s="1"/>
  <c r="I9" i="10"/>
  <c r="I16" i="10" s="1"/>
  <c r="F111" i="30"/>
  <c r="G111" i="30"/>
  <c r="I111" i="30"/>
  <c r="L111" i="30" l="1"/>
  <c r="K56" i="59" l="1"/>
  <c r="K61" i="59"/>
  <c r="K64" i="59"/>
  <c r="K68" i="59"/>
  <c r="K69" i="59"/>
  <c r="O20" i="46"/>
  <c r="Q20" i="46" s="1"/>
  <c r="L56" i="59" l="1"/>
  <c r="G33" i="34" l="1"/>
  <c r="AA9" i="10" s="1"/>
  <c r="F10" i="55" l="1"/>
  <c r="H18" i="34" l="1"/>
  <c r="H20" i="34"/>
  <c r="H21" i="34"/>
  <c r="H22" i="34"/>
  <c r="H24" i="34"/>
  <c r="H25" i="34"/>
  <c r="H26" i="34"/>
  <c r="H29" i="34"/>
  <c r="W9" i="10"/>
  <c r="C11" i="10" l="1"/>
  <c r="J25" i="60"/>
  <c r="K26" i="60"/>
  <c r="J22" i="9"/>
  <c r="E76" i="49"/>
  <c r="F54" i="49"/>
  <c r="F45" i="49"/>
  <c r="F40" i="49"/>
  <c r="F39" i="49"/>
  <c r="F38" i="49"/>
  <c r="F28" i="49"/>
  <c r="G17" i="49" s="1"/>
  <c r="E23" i="50"/>
  <c r="E20" i="9"/>
  <c r="E7" i="51"/>
  <c r="F7" i="51" s="1"/>
  <c r="J23" i="9" s="1"/>
  <c r="E6" i="51"/>
  <c r="E4" i="51"/>
  <c r="E3" i="51"/>
  <c r="E2" i="51"/>
  <c r="E46" i="52"/>
  <c r="G45" i="52"/>
  <c r="G24" i="52"/>
  <c r="G6" i="52"/>
  <c r="G2" i="52"/>
  <c r="F16" i="9"/>
  <c r="G20" i="55"/>
  <c r="J15" i="9" s="1"/>
  <c r="G10" i="55"/>
  <c r="F15" i="9" s="1"/>
  <c r="D15" i="9"/>
  <c r="J9" i="10"/>
  <c r="F14" i="9"/>
  <c r="E10" i="57"/>
  <c r="G5" i="57"/>
  <c r="F12" i="9" s="1"/>
  <c r="H49" i="58"/>
  <c r="H28" i="58"/>
  <c r="I23" i="58" s="1"/>
  <c r="K53" i="59"/>
  <c r="L33" i="59"/>
  <c r="F10" i="9" s="1"/>
  <c r="L18" i="59"/>
  <c r="K5" i="59"/>
  <c r="L2" i="59" s="1"/>
  <c r="H30" i="61"/>
  <c r="H3" i="61"/>
  <c r="G38" i="49" l="1"/>
  <c r="I21" i="9" s="1"/>
  <c r="K74" i="59"/>
  <c r="I49" i="58"/>
  <c r="J11" i="9" s="1"/>
  <c r="J19" i="9"/>
  <c r="H28" i="61"/>
  <c r="D8" i="9" s="1"/>
  <c r="G8" i="50"/>
  <c r="D20" i="9" s="1"/>
  <c r="L36" i="59"/>
  <c r="I10" i="9" s="1"/>
  <c r="D10" i="9"/>
  <c r="C10" i="9"/>
  <c r="D19" i="9"/>
  <c r="J10" i="9"/>
  <c r="D14" i="9"/>
  <c r="E14" i="9"/>
  <c r="C14" i="9"/>
  <c r="I11" i="9"/>
  <c r="E11" i="9"/>
  <c r="E8" i="51"/>
  <c r="E21" i="9"/>
  <c r="C21" i="9"/>
  <c r="J16" i="9"/>
  <c r="G14" i="50"/>
  <c r="I20" i="9" s="1"/>
  <c r="I14" i="9"/>
  <c r="J14" i="9"/>
  <c r="G2" i="57"/>
  <c r="D12" i="9" s="1"/>
  <c r="G6" i="57"/>
  <c r="I12" i="9" s="1"/>
  <c r="G11" i="55"/>
  <c r="C19" i="9"/>
  <c r="I19" i="9"/>
  <c r="G2" i="50"/>
  <c r="C20" i="9" s="1"/>
  <c r="D21" i="9"/>
  <c r="J21" i="9"/>
  <c r="F2" i="51"/>
  <c r="E23" i="9" s="1"/>
  <c r="F4" i="51"/>
  <c r="I23" i="9" s="1"/>
  <c r="E16" i="9"/>
  <c r="I16" i="9"/>
  <c r="D16" i="9"/>
  <c r="K12" i="60"/>
  <c r="D9" i="9" s="1"/>
  <c r="J9" i="9"/>
  <c r="I9" i="9"/>
  <c r="G34" i="61"/>
  <c r="I8" i="9"/>
  <c r="C16" i="9"/>
  <c r="L74" i="59" l="1"/>
  <c r="C9" i="9"/>
  <c r="K90" i="60"/>
  <c r="E22" i="9"/>
  <c r="G29" i="48"/>
  <c r="D11" i="9"/>
  <c r="I50" i="58"/>
  <c r="G46" i="52"/>
  <c r="I22" i="9"/>
  <c r="H34" i="61"/>
  <c r="C8" i="9"/>
  <c r="G22" i="55"/>
  <c r="I15" i="9"/>
  <c r="F8" i="51"/>
  <c r="G76" i="49"/>
  <c r="G23" i="50"/>
  <c r="G10" i="57"/>
  <c r="M116" i="54"/>
  <c r="F21" i="9" l="1"/>
  <c r="E19" i="9"/>
  <c r="E12" i="9"/>
  <c r="C12" i="9"/>
  <c r="C11" i="9"/>
  <c r="J11" i="10" l="1"/>
  <c r="F14" i="10" l="1"/>
  <c r="L12" i="10"/>
  <c r="E14" i="10" l="1"/>
  <c r="J13" i="10" l="1"/>
  <c r="Q9" i="10"/>
  <c r="E15" i="9"/>
  <c r="E10" i="9" l="1"/>
  <c r="G10" i="9" s="1"/>
  <c r="M25" i="30"/>
  <c r="F7" i="9" s="1"/>
  <c r="K16" i="30"/>
  <c r="L76" i="30" l="1"/>
  <c r="J7" i="9" s="1"/>
  <c r="C9" i="10"/>
  <c r="J8" i="9"/>
  <c r="M20" i="30"/>
  <c r="E7" i="9" s="1"/>
  <c r="L6" i="30"/>
  <c r="L13" i="10"/>
  <c r="L14" i="10"/>
  <c r="J10" i="10"/>
  <c r="J14" i="10"/>
  <c r="F10" i="10"/>
  <c r="F13" i="10"/>
  <c r="E10" i="10"/>
  <c r="E11" i="10"/>
  <c r="E13" i="10"/>
  <c r="M6" i="30" l="1"/>
  <c r="D7" i="9" s="1"/>
  <c r="G7" i="9" l="1"/>
  <c r="C20" i="46"/>
  <c r="E20" i="46" s="1"/>
  <c r="I20" i="46" l="1"/>
  <c r="K20" i="46" s="1"/>
  <c r="F11" i="10" l="1"/>
  <c r="AC12" i="10"/>
  <c r="L11" i="10"/>
  <c r="L10" i="10"/>
  <c r="L20" i="46"/>
  <c r="N20" i="46" s="1"/>
  <c r="K9" i="10"/>
  <c r="K16" i="10" s="1"/>
  <c r="G15" i="9"/>
  <c r="F9" i="9"/>
  <c r="G23" i="9"/>
  <c r="L8" i="9"/>
  <c r="L12" i="9"/>
  <c r="L20" i="9"/>
  <c r="H30" i="34"/>
  <c r="G46" i="34"/>
  <c r="G60" i="34"/>
  <c r="Z9" i="10" s="1"/>
  <c r="C14" i="10"/>
  <c r="C13" i="10"/>
  <c r="C10" i="10"/>
  <c r="D16" i="10"/>
  <c r="E9" i="10"/>
  <c r="H9" i="10"/>
  <c r="H16" i="10" s="1"/>
  <c r="O9" i="10"/>
  <c r="O16" i="10" s="1"/>
  <c r="R9" i="10"/>
  <c r="R16" i="10" s="1"/>
  <c r="P9" i="10"/>
  <c r="P16" i="10" s="1"/>
  <c r="F20" i="46"/>
  <c r="AM20" i="46" l="1"/>
  <c r="H20" i="46"/>
  <c r="C16" i="10"/>
  <c r="W14" i="10"/>
  <c r="AC14" i="10" s="1"/>
  <c r="J28" i="9"/>
  <c r="L28" i="9" s="1"/>
  <c r="N28" i="9" s="1"/>
  <c r="J29" i="9"/>
  <c r="L29" i="9" s="1"/>
  <c r="N29" i="9" s="1"/>
  <c r="Y9" i="10"/>
  <c r="Y16" i="10" s="1"/>
  <c r="J27" i="9"/>
  <c r="L27" i="9" s="1"/>
  <c r="N27" i="9" s="1"/>
  <c r="Z16" i="10"/>
  <c r="Q16" i="10"/>
  <c r="G22" i="9"/>
  <c r="G19" i="9"/>
  <c r="L9" i="10"/>
  <c r="L16" i="10" s="1"/>
  <c r="E16" i="10"/>
  <c r="L19" i="9"/>
  <c r="L23" i="9"/>
  <c r="N23" i="9" s="1"/>
  <c r="L21" i="9"/>
  <c r="G21" i="9"/>
  <c r="X9" i="10"/>
  <c r="X16" i="10" s="1"/>
  <c r="L22" i="9"/>
  <c r="G20" i="9"/>
  <c r="N20" i="9" s="1"/>
  <c r="G12" i="9"/>
  <c r="N12" i="9" s="1"/>
  <c r="L15" i="9"/>
  <c r="N15" i="9" s="1"/>
  <c r="AC10" i="10"/>
  <c r="AC11" i="10"/>
  <c r="F31" i="9"/>
  <c r="G8" i="9"/>
  <c r="N8" i="9" s="1"/>
  <c r="AC13" i="10"/>
  <c r="M16" i="10"/>
  <c r="F16" i="10"/>
  <c r="L11" i="9"/>
  <c r="J16" i="10"/>
  <c r="W16" i="10" l="1"/>
  <c r="AA16" i="10"/>
  <c r="J26" i="9"/>
  <c r="J31" i="9" s="1"/>
  <c r="L10" i="9"/>
  <c r="N10" i="9" s="1"/>
  <c r="N22" i="9"/>
  <c r="G11" i="9"/>
  <c r="N11" i="9" s="1"/>
  <c r="E31" i="9"/>
  <c r="N19" i="9"/>
  <c r="G4" i="34"/>
  <c r="K25" i="9" s="1"/>
  <c r="L9" i="9"/>
  <c r="G9" i="9"/>
  <c r="L14" i="9"/>
  <c r="G14" i="9"/>
  <c r="N21" i="9"/>
  <c r="G16" i="9"/>
  <c r="C31" i="9"/>
  <c r="L26" i="9" l="1"/>
  <c r="N26" i="9" s="1"/>
  <c r="L16" i="9"/>
  <c r="N16" i="9" s="1"/>
  <c r="K31" i="9"/>
  <c r="L25" i="9"/>
  <c r="N25" i="9" s="1"/>
  <c r="D31" i="9"/>
  <c r="N9" i="9"/>
  <c r="N14" i="9"/>
  <c r="G31" i="9"/>
  <c r="AC9" i="10" l="1"/>
  <c r="G16" i="10" l="1"/>
  <c r="AC16" i="10" s="1"/>
  <c r="M68" i="30" l="1"/>
  <c r="I7" i="9" s="1"/>
  <c r="I31" i="9" l="1"/>
  <c r="L31" i="9" s="1"/>
  <c r="L7" i="9"/>
  <c r="N7" i="9" s="1"/>
  <c r="N31" i="9" l="1"/>
</calcChain>
</file>

<file path=xl/sharedStrings.xml><?xml version="1.0" encoding="utf-8"?>
<sst xmlns="http://schemas.openxmlformats.org/spreadsheetml/2006/main" count="1789" uniqueCount="1192">
  <si>
    <t xml:space="preserve">RESUMEN VENTAS AL PUBLICO, AUTOMOVILES </t>
  </si>
  <si>
    <t>COMPACTOS</t>
  </si>
  <si>
    <t>DE LUJO</t>
  </si>
  <si>
    <t>DEPORTIVOS</t>
  </si>
  <si>
    <t>SUBCOMPACTOS</t>
  </si>
  <si>
    <t>TOTAL AUTOMOVILES</t>
  </si>
  <si>
    <t xml:space="preserve">FIT   </t>
  </si>
  <si>
    <t xml:space="preserve">HONDA CITY   </t>
  </si>
  <si>
    <t xml:space="preserve">LANCER   </t>
  </si>
  <si>
    <t xml:space="preserve">SENTRA   </t>
  </si>
  <si>
    <t xml:space="preserve">STEPWAY   </t>
  </si>
  <si>
    <t xml:space="preserve">AVANZA   </t>
  </si>
  <si>
    <t xml:space="preserve">COROLLA   </t>
  </si>
  <si>
    <t xml:space="preserve">BEETLE   </t>
  </si>
  <si>
    <t xml:space="preserve">AVENGER   </t>
  </si>
  <si>
    <t xml:space="preserve">FUSION   </t>
  </si>
  <si>
    <t xml:space="preserve">MALIBU   </t>
  </si>
  <si>
    <t xml:space="preserve">ATTITUDE   </t>
  </si>
  <si>
    <t xml:space="preserve">FIAT 500   </t>
  </si>
  <si>
    <t xml:space="preserve">AVEO   </t>
  </si>
  <si>
    <t xml:space="preserve">MATIZ   </t>
  </si>
  <si>
    <t xml:space="preserve">TSURU   </t>
  </si>
  <si>
    <t xml:space="preserve">SANDERO   </t>
  </si>
  <si>
    <t xml:space="preserve">SWIFT   </t>
  </si>
  <si>
    <t xml:space="preserve">CROSSFOX   </t>
  </si>
  <si>
    <t xml:space="preserve">GOL   </t>
  </si>
  <si>
    <t xml:space="preserve">PASSAT CC   </t>
  </si>
  <si>
    <t xml:space="preserve">CHARGER   </t>
  </si>
  <si>
    <t xml:space="preserve">CHRYSLER 300   </t>
  </si>
  <si>
    <t xml:space="preserve">MKZ   </t>
  </si>
  <si>
    <t xml:space="preserve">ALTIMA   </t>
  </si>
  <si>
    <t xml:space="preserve">CAMRY   </t>
  </si>
  <si>
    <t xml:space="preserve">ACCORD   </t>
  </si>
  <si>
    <t xml:space="preserve">MAXIMA   </t>
  </si>
  <si>
    <t xml:space="preserve">KIZASHI   </t>
  </si>
  <si>
    <t xml:space="preserve">ECLIPSE   </t>
  </si>
  <si>
    <t xml:space="preserve">GOLF GTI   </t>
  </si>
  <si>
    <t xml:space="preserve">MUSTANG   </t>
  </si>
  <si>
    <t xml:space="preserve">CAMARO   </t>
  </si>
  <si>
    <t xml:space="preserve">370Z   </t>
  </si>
  <si>
    <t>TOTAL CAMIONES</t>
  </si>
  <si>
    <t xml:space="preserve">GRAND CHEROKEE   </t>
  </si>
  <si>
    <t xml:space="preserve">PATRIOT   </t>
  </si>
  <si>
    <t xml:space="preserve">ECOSPORT   </t>
  </si>
  <si>
    <t xml:space="preserve">ESCAPE   </t>
  </si>
  <si>
    <t xml:space="preserve">EXPLORER   </t>
  </si>
  <si>
    <t xml:space="preserve">CAPTIVA SPORT   </t>
  </si>
  <si>
    <t xml:space="preserve">CR-V   </t>
  </si>
  <si>
    <t xml:space="preserve">OUTLANDER   </t>
  </si>
  <si>
    <t xml:space="preserve">PATHFINDER   </t>
  </si>
  <si>
    <t xml:space="preserve">ROGUE   </t>
  </si>
  <si>
    <t xml:space="preserve">XTRAIL   </t>
  </si>
  <si>
    <t xml:space="preserve">GRAND VITARA   </t>
  </si>
  <si>
    <t xml:space="preserve">4RUNNER   </t>
  </si>
  <si>
    <t xml:space="preserve">FJCRUISER   </t>
  </si>
  <si>
    <t xml:space="preserve">HIGHLANDER   </t>
  </si>
  <si>
    <t xml:space="preserve">JOURNEY   </t>
  </si>
  <si>
    <t xml:space="preserve">EDGE   </t>
  </si>
  <si>
    <t xml:space="preserve">SUBURBAN SUV   </t>
  </si>
  <si>
    <t xml:space="preserve">TAHOE   </t>
  </si>
  <si>
    <t xml:space="preserve">MKX   </t>
  </si>
  <si>
    <t xml:space="preserve">MURANO   </t>
  </si>
  <si>
    <t xml:space="preserve">LAND CRUISER   </t>
  </si>
  <si>
    <t xml:space="preserve">RAV 4   </t>
  </si>
  <si>
    <t xml:space="preserve">TOUAREG   </t>
  </si>
  <si>
    <t xml:space="preserve">CLUB WAGON   </t>
  </si>
  <si>
    <t xml:space="preserve">ECONOLINE   </t>
  </si>
  <si>
    <t xml:space="preserve">ODYSSEY   </t>
  </si>
  <si>
    <t xml:space="preserve">NAVIGATOR   </t>
  </si>
  <si>
    <t xml:space="preserve">SIENNA   </t>
  </si>
  <si>
    <t xml:space="preserve">RANGER   </t>
  </si>
  <si>
    <t xml:space="preserve">CANYON   </t>
  </si>
  <si>
    <t xml:space="preserve">COLORADO   </t>
  </si>
  <si>
    <t xml:space="preserve">TORNADO PICKUP   </t>
  </si>
  <si>
    <t xml:space="preserve">KANGOO   </t>
  </si>
  <si>
    <t xml:space="preserve">RAM 1500   </t>
  </si>
  <si>
    <t xml:space="preserve">RAM 2500   </t>
  </si>
  <si>
    <t xml:space="preserve">NEW F150   </t>
  </si>
  <si>
    <t xml:space="preserve">SILVERADO 1500   </t>
  </si>
  <si>
    <t xml:space="preserve">SILVERADO 2500   </t>
  </si>
  <si>
    <t xml:space="preserve">L200   </t>
  </si>
  <si>
    <t xml:space="preserve">HILUX   </t>
  </si>
  <si>
    <t xml:space="preserve">TUNDRA   </t>
  </si>
  <si>
    <t xml:space="preserve">RAM 4000   </t>
  </si>
  <si>
    <t xml:space="preserve">DUCATO   </t>
  </si>
  <si>
    <t xml:space="preserve">AVALANCHE UUV   </t>
  </si>
  <si>
    <t xml:space="preserve">SILVERADO 3500   </t>
  </si>
  <si>
    <t xml:space="preserve">RIDGELINE   </t>
  </si>
  <si>
    <t xml:space="preserve">CABSTAR   </t>
  </si>
  <si>
    <t xml:space="preserve">CRAFTER   </t>
  </si>
  <si>
    <t>TOTAL</t>
  </si>
  <si>
    <t xml:space="preserve"> USO MULTIPLE </t>
  </si>
  <si>
    <t>CHRYSLER</t>
  </si>
  <si>
    <t>FIAT</t>
  </si>
  <si>
    <t>FORD</t>
  </si>
  <si>
    <t>HONDA</t>
  </si>
  <si>
    <t>ISUZU</t>
  </si>
  <si>
    <t>MAZDA</t>
  </si>
  <si>
    <t>MITSUBISHI</t>
  </si>
  <si>
    <t>NISSAN</t>
  </si>
  <si>
    <t>PEUGEOT</t>
  </si>
  <si>
    <t>RENAULT</t>
  </si>
  <si>
    <t>SUZUKI</t>
  </si>
  <si>
    <t>TOYOTA</t>
  </si>
  <si>
    <t>VOLKSWAGEN</t>
  </si>
  <si>
    <t>LINCOLN</t>
  </si>
  <si>
    <t xml:space="preserve">PRIUS   </t>
  </si>
  <si>
    <t xml:space="preserve">CHALLENGER   </t>
  </si>
  <si>
    <t xml:space="preserve">SPARK   </t>
  </si>
  <si>
    <t xml:space="preserve">NUEVO JETTA   </t>
  </si>
  <si>
    <t xml:space="preserve">AMAROK   </t>
  </si>
  <si>
    <t xml:space="preserve">LINEA   </t>
  </si>
  <si>
    <t xml:space="preserve">MARCH   </t>
  </si>
  <si>
    <t xml:space="preserve">VERSA   </t>
  </si>
  <si>
    <t xml:space="preserve">SONIC   </t>
  </si>
  <si>
    <t xml:space="preserve">PASSAT   </t>
  </si>
  <si>
    <t xml:space="preserve">LEAF   </t>
  </si>
  <si>
    <t xml:space="preserve">CROSSTOUR   </t>
  </si>
  <si>
    <t xml:space="preserve">HONDA PILOT   </t>
  </si>
  <si>
    <t xml:space="preserve">JUKE   </t>
  </si>
  <si>
    <t xml:space="preserve">KOLEOS   </t>
  </si>
  <si>
    <t xml:space="preserve">TIGUAN   </t>
  </si>
  <si>
    <t xml:space="preserve">TERRAIN SUV   </t>
  </si>
  <si>
    <t xml:space="preserve">TRAVERSE SUV   </t>
  </si>
  <si>
    <t xml:space="preserve">EXPEDITION   </t>
  </si>
  <si>
    <t xml:space="preserve">DUSTER   </t>
  </si>
  <si>
    <t xml:space="preserve">DART   </t>
  </si>
  <si>
    <t xml:space="preserve">TRAX   </t>
  </si>
  <si>
    <t xml:space="preserve">GRANDE PUNTO 3 PTAS   </t>
  </si>
  <si>
    <t>Comitán</t>
  </si>
  <si>
    <t xml:space="preserve">San Cristóbal </t>
  </si>
  <si>
    <t>Tuxtla Gutiérrez</t>
  </si>
  <si>
    <t>Palenque</t>
  </si>
  <si>
    <t>Arriaga</t>
  </si>
  <si>
    <t>Tapachula</t>
  </si>
  <si>
    <t>Plaza</t>
  </si>
  <si>
    <t>VW</t>
  </si>
  <si>
    <t>CHEVROLET</t>
  </si>
  <si>
    <t>GMC</t>
  </si>
  <si>
    <t>FAW</t>
  </si>
  <si>
    <t>HINO</t>
  </si>
  <si>
    <t>TAPACHULA</t>
  </si>
  <si>
    <t>PALENQUE</t>
  </si>
  <si>
    <t>ARRIAGA</t>
  </si>
  <si>
    <t>COMPACTO</t>
  </si>
  <si>
    <t>SUBCOMPACTO</t>
  </si>
  <si>
    <t>MARCA</t>
  </si>
  <si>
    <t>MODELO</t>
  </si>
  <si>
    <t>USOS MULTIPLES</t>
  </si>
  <si>
    <t>CAMIONES LIGEROS</t>
  </si>
  <si>
    <t>SAN CRISTÓBAL</t>
  </si>
  <si>
    <t>DEPORTIVO</t>
  </si>
  <si>
    <t>SEGMENTO</t>
  </si>
  <si>
    <t xml:space="preserve"> DE LUJO</t>
  </si>
  <si>
    <t>RUSH</t>
  </si>
  <si>
    <t>USOS MILTIPLES</t>
  </si>
  <si>
    <t xml:space="preserve">FOCUS </t>
  </si>
  <si>
    <t>TRANSIT</t>
  </si>
  <si>
    <t>TOTAL POR SEGMENTO</t>
  </si>
  <si>
    <t>STRADA</t>
  </si>
  <si>
    <t>TOTAL POR MODELO</t>
  </si>
  <si>
    <t>FRONTIER</t>
  </si>
  <si>
    <t>URVAN</t>
  </si>
  <si>
    <t xml:space="preserve">TIIDA </t>
  </si>
  <si>
    <t>NUEVO GOL</t>
  </si>
  <si>
    <t>SAVEIRO</t>
  </si>
  <si>
    <t xml:space="preserve">CLASICO </t>
  </si>
  <si>
    <t>NP300</t>
  </si>
  <si>
    <t>H100</t>
  </si>
  <si>
    <t>TACOMA</t>
  </si>
  <si>
    <t>HIACE</t>
  </si>
  <si>
    <t>TRANSPORTER</t>
  </si>
  <si>
    <t>FREIGHTLINER</t>
  </si>
  <si>
    <t>ACADIA</t>
  </si>
  <si>
    <t>TERRAIN</t>
  </si>
  <si>
    <t>FLUENCE</t>
  </si>
  <si>
    <t>TOTAL POR PLAZA</t>
  </si>
  <si>
    <t>TOYOYA</t>
  </si>
  <si>
    <t>MERCEDEZ BENZ</t>
  </si>
  <si>
    <t>YUKON</t>
  </si>
  <si>
    <t>GM</t>
  </si>
  <si>
    <t>CASCADIA 125 6X4</t>
  </si>
  <si>
    <t>CL 120</t>
  </si>
  <si>
    <t>M2 20K</t>
  </si>
  <si>
    <t>M2 25K</t>
  </si>
  <si>
    <t>M2 35K</t>
  </si>
  <si>
    <t>M2 44K</t>
  </si>
  <si>
    <t>M2 52K 6X4</t>
  </si>
  <si>
    <t>MERCEDES BENZ</t>
  </si>
  <si>
    <t>SPRINTER 90665713-MXQ</t>
  </si>
  <si>
    <t>MBO 1019/44</t>
  </si>
  <si>
    <t>MBO 1219/52</t>
  </si>
  <si>
    <t>MBO 1419/60</t>
  </si>
  <si>
    <t>CARGA</t>
  </si>
  <si>
    <t>PASAJE</t>
  </si>
  <si>
    <t>ELF200E</t>
  </si>
  <si>
    <t>ISUZU ELF300E</t>
  </si>
  <si>
    <t>ISUZU ELF500</t>
  </si>
  <si>
    <t>ISUZU ELF600</t>
  </si>
  <si>
    <t>ISUZU ELF800</t>
  </si>
  <si>
    <t>MERCEDES  BENZ</t>
  </si>
  <si>
    <t>FAW GF900</t>
  </si>
  <si>
    <t>FAW GF8</t>
  </si>
  <si>
    <t>FAW GF250</t>
  </si>
  <si>
    <t>TRACTOCAMION TGX 26.480</t>
  </si>
  <si>
    <t>VOLKSBUS 8.150 FEB</t>
  </si>
  <si>
    <t>AMAROK</t>
  </si>
  <si>
    <t>CRAFTER</t>
  </si>
  <si>
    <t>SERIE 300</t>
  </si>
  <si>
    <t>SERIE 500</t>
  </si>
  <si>
    <t>REPORTE DE VENTAS POR SEGMENTO</t>
  </si>
  <si>
    <t xml:space="preserve">CHRYSLER 200   </t>
  </si>
  <si>
    <t>UNO</t>
  </si>
  <si>
    <t>POLO</t>
  </si>
  <si>
    <t xml:space="preserve">F-350   </t>
  </si>
  <si>
    <t>%</t>
  </si>
  <si>
    <t>ENE</t>
  </si>
  <si>
    <t>FEB</t>
  </si>
  <si>
    <t>MAR</t>
  </si>
  <si>
    <t>SEGMENTO/MES</t>
  </si>
  <si>
    <t>CAMIONES PESADOS</t>
  </si>
  <si>
    <t>ACUMULADO POR SEGMENTO</t>
  </si>
  <si>
    <t>TOWN COUNTRY</t>
  </si>
  <si>
    <t>NOTE</t>
  </si>
  <si>
    <t>VERANO</t>
  </si>
  <si>
    <t>VOLKSBUS 15.190 FEB</t>
  </si>
  <si>
    <t>ARMADA</t>
  </si>
  <si>
    <t>CAMIONES PESADOS Y AUTOBUS</t>
  </si>
  <si>
    <t>POLICE INTERCEPTOR</t>
  </si>
  <si>
    <t>ENCLAVE</t>
  </si>
  <si>
    <t>ENCORE</t>
  </si>
  <si>
    <t>FRONTIER V6</t>
  </si>
  <si>
    <t>S-CROSS</t>
  </si>
  <si>
    <t>PARADISO 1800 DD</t>
  </si>
  <si>
    <t>VENTO</t>
  </si>
  <si>
    <t>VW   CAMIONES</t>
  </si>
  <si>
    <t>VARIACIÓN</t>
  </si>
  <si>
    <t xml:space="preserve">COMITAN </t>
  </si>
  <si>
    <t>TUXTLA GUTIÉRREZ PTE</t>
  </si>
  <si>
    <t>TUXTLA GUTIÉRREZ OTE</t>
  </si>
  <si>
    <t xml:space="preserve">CHEROKEE   </t>
  </si>
  <si>
    <t xml:space="preserve"> COMPASS   </t>
  </si>
  <si>
    <t>SAFRANE</t>
  </si>
  <si>
    <t>DURANGO</t>
  </si>
  <si>
    <t>ASX</t>
  </si>
  <si>
    <t>SPRINTER CHASIS CABINA</t>
  </si>
  <si>
    <t>SPRINTER CARGO VAN</t>
  </si>
  <si>
    <t>VITO 63970513</t>
  </si>
  <si>
    <t xml:space="preserve">TUXTLA GUTIÉRREZ </t>
  </si>
  <si>
    <t>F-450</t>
  </si>
  <si>
    <t xml:space="preserve">CREW CAB </t>
  </si>
  <si>
    <t>TUXTLA GUTIÉRREZ</t>
  </si>
  <si>
    <t>PARADISO 1350</t>
  </si>
  <si>
    <t>CREW CAB</t>
  </si>
  <si>
    <t>ABR</t>
  </si>
  <si>
    <t>TITAN</t>
  </si>
  <si>
    <t>CARGO VAN</t>
  </si>
  <si>
    <t>MAY</t>
  </si>
  <si>
    <t>JUN</t>
  </si>
  <si>
    <t>IBIZA</t>
  </si>
  <si>
    <t>TOLEDO</t>
  </si>
  <si>
    <t xml:space="preserve">CIVIC    </t>
  </si>
  <si>
    <t>SEAT</t>
  </si>
  <si>
    <t>JUL</t>
  </si>
  <si>
    <t xml:space="preserve">MKC </t>
  </si>
  <si>
    <t>LEON</t>
  </si>
  <si>
    <t>AGO</t>
  </si>
  <si>
    <t>LOGAN</t>
  </si>
  <si>
    <t>CADDY</t>
  </si>
  <si>
    <t>REGAL</t>
  </si>
  <si>
    <t>CRZ</t>
  </si>
  <si>
    <t>NUEVO GOLF</t>
  </si>
  <si>
    <t>IBIZA SC</t>
  </si>
  <si>
    <t>LEON SC</t>
  </si>
  <si>
    <t>FREETRACK</t>
  </si>
  <si>
    <t>MARK  LT</t>
  </si>
  <si>
    <t>M2 60K 6X4</t>
  </si>
  <si>
    <t>SEP</t>
  </si>
  <si>
    <t xml:space="preserve">RAM 700 </t>
  </si>
  <si>
    <t>OCT</t>
  </si>
  <si>
    <t>CLIO</t>
  </si>
  <si>
    <t>NOV</t>
  </si>
  <si>
    <t>F-550</t>
  </si>
  <si>
    <t>BUICK</t>
  </si>
  <si>
    <t>DIC</t>
  </si>
  <si>
    <t>MIRAGE</t>
  </si>
  <si>
    <t>VISION</t>
  </si>
  <si>
    <t>CIAZ</t>
  </si>
  <si>
    <t>NV2500</t>
  </si>
  <si>
    <t>VERSIÓN</t>
  </si>
  <si>
    <t>GLS</t>
  </si>
  <si>
    <t>GLX</t>
  </si>
  <si>
    <t>GL</t>
  </si>
  <si>
    <t>ESPECIAL</t>
  </si>
  <si>
    <t>4X4</t>
  </si>
  <si>
    <t>GLS TM</t>
  </si>
  <si>
    <t>GLS TA</t>
  </si>
  <si>
    <t>GLX TM</t>
  </si>
  <si>
    <t>GLX TA</t>
  </si>
  <si>
    <t>GL TM</t>
  </si>
  <si>
    <t>GL CVT</t>
  </si>
  <si>
    <t>GLX CVT</t>
  </si>
  <si>
    <t>GLX CVT ALL GRIP</t>
  </si>
  <si>
    <t>GA</t>
  </si>
  <si>
    <t>GLS AT</t>
  </si>
  <si>
    <t>GLX AT</t>
  </si>
  <si>
    <t>SPORT</t>
  </si>
  <si>
    <t xml:space="preserve">BOXER OF </t>
  </si>
  <si>
    <t>PAQ "N" CX</t>
  </si>
  <si>
    <t>PAQ "L" CXL</t>
  </si>
  <si>
    <t>PAQ "B" TELA</t>
  </si>
  <si>
    <t>PAQ "C" PREMIUM TURBO</t>
  </si>
  <si>
    <t>PAQ "X" PREMIUM TURBO</t>
  </si>
  <si>
    <t>PAQ "B" SLT</t>
  </si>
  <si>
    <t>PAQ "D" SLT2</t>
  </si>
  <si>
    <t>PAQ "D" DENALI</t>
  </si>
  <si>
    <t>PAQ "B" SLT1</t>
  </si>
  <si>
    <t>PAQ "E" DENALI</t>
  </si>
  <si>
    <t>SIERRA REGULAR 4X4</t>
  </si>
  <si>
    <t>SLE</t>
  </si>
  <si>
    <t>SIERRA CREW CAB 4X4</t>
  </si>
  <si>
    <t>SLT</t>
  </si>
  <si>
    <t>SIERRA CREW CAB 4X4 ALL TERRAIN</t>
  </si>
  <si>
    <t>ALL TERRAIN</t>
  </si>
  <si>
    <t>SIERRA CREW CAB AWD</t>
  </si>
  <si>
    <t>DENALI</t>
  </si>
  <si>
    <t>PAQ "C" DENALI QUEMACOCOS</t>
  </si>
  <si>
    <t>PAQ "D" DENALI QUEMACOCOS</t>
  </si>
  <si>
    <t>COUPE MT</t>
  </si>
  <si>
    <t>COUPE AT</t>
  </si>
  <si>
    <t>LX AT</t>
  </si>
  <si>
    <t>LX MT</t>
  </si>
  <si>
    <t>EX MT</t>
  </si>
  <si>
    <t>EXL NAVI</t>
  </si>
  <si>
    <t>COOL MT</t>
  </si>
  <si>
    <t>FUN MT</t>
  </si>
  <si>
    <t>FUN CVT</t>
  </si>
  <si>
    <t>HIT CVT</t>
  </si>
  <si>
    <t>LX CVT</t>
  </si>
  <si>
    <t>EX CVT</t>
  </si>
  <si>
    <t>LX</t>
  </si>
  <si>
    <t>I-STYLE</t>
  </si>
  <si>
    <t>EXL NAVI 2WD</t>
  </si>
  <si>
    <t>EXL NAVI 4WD</t>
  </si>
  <si>
    <t>EX</t>
  </si>
  <si>
    <t>TOURING</t>
  </si>
  <si>
    <t>EXL NAVI L4</t>
  </si>
  <si>
    <t>EXL NAVI V6</t>
  </si>
  <si>
    <t>EXL</t>
  </si>
  <si>
    <t>GASOLINA</t>
  </si>
  <si>
    <t>DIÉSEL</t>
  </si>
  <si>
    <t>ES</t>
  </si>
  <si>
    <t>SE</t>
  </si>
  <si>
    <t>LTD</t>
  </si>
  <si>
    <t xml:space="preserve">MONTERO </t>
  </si>
  <si>
    <t>SE+</t>
  </si>
  <si>
    <t>GLX MT</t>
  </si>
  <si>
    <t>GLS MT</t>
  </si>
  <si>
    <t>GLS CVT</t>
  </si>
  <si>
    <t>DE MT</t>
  </si>
  <si>
    <t>ES MT</t>
  </si>
  <si>
    <t>ES CVT</t>
  </si>
  <si>
    <t>GTS S&amp;S</t>
  </si>
  <si>
    <t>EXPRESSION TM</t>
  </si>
  <si>
    <t>EXPRESSION TA</t>
  </si>
  <si>
    <t>DYNAMIQUE TM</t>
  </si>
  <si>
    <t>DYNAMIQUE MEDIA NAV TM</t>
  </si>
  <si>
    <t>DYNAMIQUE TA</t>
  </si>
  <si>
    <t>DYNAMIQUE TA MEDIA NAV</t>
  </si>
  <si>
    <t>DYNAMIQUE PACK</t>
  </si>
  <si>
    <t>DYNAMIQUE MEDIA NAVA TM</t>
  </si>
  <si>
    <t>EXPRESSION</t>
  </si>
  <si>
    <t>DYNAMIQUE</t>
  </si>
  <si>
    <t>PRIVILEGE</t>
  </si>
  <si>
    <t>AUTENTIQUE TM</t>
  </si>
  <si>
    <t>EXPRESSION CVT</t>
  </si>
  <si>
    <t>DYNAMIQUE CVT</t>
  </si>
  <si>
    <t>VU  EXPRESS AC-MANUAL</t>
  </si>
  <si>
    <t xml:space="preserve">TRAFIC VU </t>
  </si>
  <si>
    <t>L2H2</t>
  </si>
  <si>
    <t>GAS</t>
  </si>
  <si>
    <t>GAS AC</t>
  </si>
  <si>
    <t>GAS CARGA</t>
  </si>
  <si>
    <t>SL OUTDOOR TM</t>
  </si>
  <si>
    <t>SL OUTDOOR TA</t>
  </si>
  <si>
    <t>LUXE 2.0 TM</t>
  </si>
  <si>
    <t>AUTENTIQUE TA</t>
  </si>
  <si>
    <t>EXP TM</t>
  </si>
  <si>
    <t>PRIVILE GE PLUS</t>
  </si>
  <si>
    <t>R.S. 200 EDC</t>
  </si>
  <si>
    <t>IKON HATCH</t>
  </si>
  <si>
    <t xml:space="preserve">FIESTA </t>
  </si>
  <si>
    <t>S TM</t>
  </si>
  <si>
    <t>SE TM</t>
  </si>
  <si>
    <t>SE TA</t>
  </si>
  <si>
    <t>TITANIUM TA</t>
  </si>
  <si>
    <t>ST</t>
  </si>
  <si>
    <t>S</t>
  </si>
  <si>
    <t>APPEARANCE</t>
  </si>
  <si>
    <t>TITANIUM PLUS</t>
  </si>
  <si>
    <t>SE NAV</t>
  </si>
  <si>
    <t>SE LUX</t>
  </si>
  <si>
    <t xml:space="preserve">SE LUX PLUS NAV </t>
  </si>
  <si>
    <t>GT CONVERTIBLE</t>
  </si>
  <si>
    <t>TREND MT</t>
  </si>
  <si>
    <t>TREND AT</t>
  </si>
  <si>
    <t>TITANIUM AT</t>
  </si>
  <si>
    <t>S PLUS</t>
  </si>
  <si>
    <t>TREND</t>
  </si>
  <si>
    <t>TREND ECOBOOST</t>
  </si>
  <si>
    <t>TITANIUM</t>
  </si>
  <si>
    <t>TITANIUM ECOBOOST</t>
  </si>
  <si>
    <t>XLT BASE</t>
  </si>
  <si>
    <t>XLT V6</t>
  </si>
  <si>
    <t>XLT V6 LEATHER</t>
  </si>
  <si>
    <t>LIMITED V6</t>
  </si>
  <si>
    <t xml:space="preserve">SPORT </t>
  </si>
  <si>
    <t>BASE SE</t>
  </si>
  <si>
    <t>SEL</t>
  </si>
  <si>
    <t>LIMITED</t>
  </si>
  <si>
    <t>KING RANCH</t>
  </si>
  <si>
    <t>MAX XL</t>
  </si>
  <si>
    <t>MAX LIMITED</t>
  </si>
  <si>
    <t>PASAJEROS LARGA DIESEL</t>
  </si>
  <si>
    <t>PASAJEROS BUS</t>
  </si>
  <si>
    <t>VAN CORTA</t>
  </si>
  <si>
    <t>VAN LARGA</t>
  </si>
  <si>
    <t>VAN CHASSIS</t>
  </si>
  <si>
    <t>WAGON 8 PAS</t>
  </si>
  <si>
    <t>WAGON 15 PAS</t>
  </si>
  <si>
    <t>VAN E-150</t>
  </si>
  <si>
    <t>REGULAR CAB</t>
  </si>
  <si>
    <t>LOBO</t>
  </si>
  <si>
    <t>SUP CAB</t>
  </si>
  <si>
    <t>CHASIS</t>
  </si>
  <si>
    <t>SUPER DUTY</t>
  </si>
  <si>
    <t xml:space="preserve">F 250 </t>
  </si>
  <si>
    <t>XL</t>
  </si>
  <si>
    <t>XL PLUS</t>
  </si>
  <si>
    <t>DIESEL</t>
  </si>
  <si>
    <t>BASE</t>
  </si>
  <si>
    <t>TC</t>
  </si>
  <si>
    <t>ASG CL</t>
  </si>
  <si>
    <t>ASG GL</t>
  </si>
  <si>
    <t>CL</t>
  </si>
  <si>
    <t>CROSS</t>
  </si>
  <si>
    <t>STARLINE CS</t>
  </si>
  <si>
    <t>TRENDLINE DOBLE CABINA</t>
  </si>
  <si>
    <t>STD</t>
  </si>
  <si>
    <t>TIPTRONIC</t>
  </si>
  <si>
    <t>DSG TURBO</t>
  </si>
  <si>
    <t>DSG TURBO R-LINE</t>
  </si>
  <si>
    <t>STD SPORT</t>
  </si>
  <si>
    <t>STD TURBO</t>
  </si>
  <si>
    <t>TIP SPORT BASE</t>
  </si>
  <si>
    <t>DSG COMFORTLINE</t>
  </si>
  <si>
    <t>DSG COMFORTLINE ASIST</t>
  </si>
  <si>
    <t>DSG COMFORTLINE ASIST NAV</t>
  </si>
  <si>
    <t>DSG COMFORTLINE ASIST SPORT</t>
  </si>
  <si>
    <t>DSG COMFORTLINE ASISTENTE TC</t>
  </si>
  <si>
    <t>DSG COMFORTLINE NAV</t>
  </si>
  <si>
    <t>DSG COMFORTLINE SPORT</t>
  </si>
  <si>
    <t>DSG COMFORTLINE TC</t>
  </si>
  <si>
    <t>DSG HIGHLINE ASIST</t>
  </si>
  <si>
    <t>DSG HIGHLINE ASIST NAV</t>
  </si>
  <si>
    <t>DSG HIGHINE NAV</t>
  </si>
  <si>
    <t>STD COMFORTLINE ASIST NAV</t>
  </si>
  <si>
    <t>STD COMFORTLINE ASIST SPORT</t>
  </si>
  <si>
    <t>STD COMFORTLINE ASIST TC</t>
  </si>
  <si>
    <t>STD COMFORTLINE NAV</t>
  </si>
  <si>
    <t>STD COMFORTLINE SPORT</t>
  </si>
  <si>
    <t>STD COMFORTLINE TC</t>
  </si>
  <si>
    <t>TDI ACTIVE</t>
  </si>
  <si>
    <t>TDI HIGHLINE</t>
  </si>
  <si>
    <t>TDI STYLE</t>
  </si>
  <si>
    <t>TIP ACTIVE</t>
  </si>
  <si>
    <t>TIP HIGHLINE</t>
  </si>
  <si>
    <t>TIP STARLINE</t>
  </si>
  <si>
    <t>CL AIRE STD</t>
  </si>
  <si>
    <t>CL AIRE TIP</t>
  </si>
  <si>
    <t>CL AIRE STD ABS</t>
  </si>
  <si>
    <t>CL AIRE TIP ABS</t>
  </si>
  <si>
    <t>2.0 STD</t>
  </si>
  <si>
    <t>2.0 TIP</t>
  </si>
  <si>
    <t>COMFORTLINE STD</t>
  </si>
  <si>
    <t>COMFORTLINE TIP</t>
  </si>
  <si>
    <t>SPORTLINE STD</t>
  </si>
  <si>
    <t>GLI  MANUAL</t>
  </si>
  <si>
    <t>GLI  DSG</t>
  </si>
  <si>
    <t>SPORTLINE TIP</t>
  </si>
  <si>
    <t>TDI DSG</t>
  </si>
  <si>
    <t>TRENDLINE STD</t>
  </si>
  <si>
    <t>COMFORTLINE RIN 17</t>
  </si>
  <si>
    <t>DESIGN</t>
  </si>
  <si>
    <t>HIGHLINE</t>
  </si>
  <si>
    <t>SPORTLINE</t>
  </si>
  <si>
    <t>V6</t>
  </si>
  <si>
    <t>V6 PAQ NAV</t>
  </si>
  <si>
    <t>2.0 TURBO</t>
  </si>
  <si>
    <t>2.0 TURBO BOTON</t>
  </si>
  <si>
    <t>2.0 TURBO  BOTON PAQ NAV</t>
  </si>
  <si>
    <t xml:space="preserve">V6 BOTON </t>
  </si>
  <si>
    <t>V6 BOTON PAQ NAV</t>
  </si>
  <si>
    <t>DSG</t>
  </si>
  <si>
    <t>DSG ASISTENTE</t>
  </si>
  <si>
    <t>DSG NAV</t>
  </si>
  <si>
    <t>DSG PIEL</t>
  </si>
  <si>
    <t>DSG RIN</t>
  </si>
  <si>
    <t>1.4 PAQ SPORT AND STYLE</t>
  </si>
  <si>
    <t>2.0 NATIVE PAQ SPORT &amp; STYLE</t>
  </si>
  <si>
    <t>TIGUAN 1.4</t>
  </si>
  <si>
    <t>TRACK AND FUN</t>
  </si>
  <si>
    <t>TRACK AND FUN 4MOTION</t>
  </si>
  <si>
    <t>TRACK AND FUN NAV</t>
  </si>
  <si>
    <t>TRACK AND FUN PIEL</t>
  </si>
  <si>
    <t>TRACK AND FUN PIEL NAV</t>
  </si>
  <si>
    <t>HYBRID</t>
  </si>
  <si>
    <t>V6 NAV</t>
  </si>
  <si>
    <t>V6 TDI SIN TC</t>
  </si>
  <si>
    <t>V6 TDI TC</t>
  </si>
  <si>
    <t>V8 SIN TC</t>
  </si>
  <si>
    <t>V8 TC</t>
  </si>
  <si>
    <t>CHASIS CABINA</t>
  </si>
  <si>
    <t>PASAJEROS</t>
  </si>
  <si>
    <t>PASAJEROS EQUIPADA</t>
  </si>
  <si>
    <t xml:space="preserve">ENTRY 4X2 STD </t>
  </si>
  <si>
    <t xml:space="preserve">ENTRY 4X4 STD </t>
  </si>
  <si>
    <t>HIGHLINE 4 MOTION AT</t>
  </si>
  <si>
    <t>CARGO VAN 3.88 LWB CE TA</t>
  </si>
  <si>
    <t>CARGO VAN 3.88 LWB CN TA</t>
  </si>
  <si>
    <t>CARGO VAN 3.88 MWB</t>
  </si>
  <si>
    <t>CARGO VAN 3.88 MWB TN P</t>
  </si>
  <si>
    <t>CARGO VAN 5.0 LWB CE TA</t>
  </si>
  <si>
    <t>CARGO VAN 5.0 MWB CN TA</t>
  </si>
  <si>
    <t>CARGO VAN 5.0  MWB TN</t>
  </si>
  <si>
    <t>CHASIS CABINA 3.88  MWB</t>
  </si>
  <si>
    <t>CHASIS CABINA 3.88  LWB</t>
  </si>
  <si>
    <t>CHASIS CABINA 5.0 LWB TN</t>
  </si>
  <si>
    <t>CHASIS CABINA 5.0 MWB TN</t>
  </si>
  <si>
    <t>VISION ATX</t>
  </si>
  <si>
    <t>DART SXT ATX</t>
  </si>
  <si>
    <t>DART SXT MTX</t>
  </si>
  <si>
    <t>DART GT AUT</t>
  </si>
  <si>
    <t>DART LIMITED</t>
  </si>
  <si>
    <t>ATTITUDE SE  MTX</t>
  </si>
  <si>
    <t>ATTITUDE SE  ATX</t>
  </si>
  <si>
    <t>ATTITUDE SXT ATX</t>
  </si>
  <si>
    <t>ATTITUDE SXT MTX</t>
  </si>
  <si>
    <t>CHRYSLER 300 6 CIL</t>
  </si>
  <si>
    <t>CHRYSLER 300  C 8 CIL</t>
  </si>
  <si>
    <t>CHRYSLER 200 C</t>
  </si>
  <si>
    <t>CHRYSLER 200 LIMITED</t>
  </si>
  <si>
    <t>CHRYSLER 200 ADVANCE</t>
  </si>
  <si>
    <t>CHANGER SRT</t>
  </si>
  <si>
    <t>CHANGER RT</t>
  </si>
  <si>
    <t>CHANGER POLICE</t>
  </si>
  <si>
    <t>TOWN &amp; COUNTRY LI</t>
  </si>
  <si>
    <t>TOWN &amp; COUNTRY TOURING PIEL</t>
  </si>
  <si>
    <t>TOWN &amp; COUNTRY LIMITED</t>
  </si>
  <si>
    <t>JOURNEY SE 5P</t>
  </si>
  <si>
    <t>JOURNEY SE 7P</t>
  </si>
  <si>
    <t>JOURNEY SXT AUT 5 PAS</t>
  </si>
  <si>
    <t>JOURNEY R/T</t>
  </si>
  <si>
    <t>RAM 700 CAB REG</t>
  </si>
  <si>
    <t>RAM 700 CLUB CAB</t>
  </si>
  <si>
    <t>RAM 1500 ST S/C</t>
  </si>
  <si>
    <t>RAM 1500 ST C/C</t>
  </si>
  <si>
    <t>RAM 1500 ST STD 4X2 C/C</t>
  </si>
  <si>
    <t>RAM 1500 ST STD 4X4</t>
  </si>
  <si>
    <t>RAM 1500 CREW CAB SLT V6</t>
  </si>
  <si>
    <t>RAM 2500 SPORT R.C.</t>
  </si>
  <si>
    <t>RAM 2500 RT 4X4</t>
  </si>
  <si>
    <t>RAM 2500 RT 4X2</t>
  </si>
  <si>
    <t>RAM 2500 REG CAB R/T</t>
  </si>
  <si>
    <t>RAM 2500 ST AUT 4X4</t>
  </si>
  <si>
    <t>RAM 2500 ST MANUAL</t>
  </si>
  <si>
    <t>RAM 2500 SLT AUT 4X2</t>
  </si>
  <si>
    <t>RAM 2500 SLT AUT 4X4</t>
  </si>
  <si>
    <t>RAM 2500 CREW CAB SLT 4X2 TRABAJO</t>
  </si>
  <si>
    <t>RAM 2500 CREW CAB SLT 4X4 TRABAJO</t>
  </si>
  <si>
    <t>RAM 2500 CREW CAB SLT 4X2</t>
  </si>
  <si>
    <t>RAM 2500 CREW CAB SLT 4X4</t>
  </si>
  <si>
    <t>RAM 2500 CREW CAB LARAMIE 4X2</t>
  </si>
  <si>
    <t>RAM 2500 CREW CAB LARAMIE 4X4</t>
  </si>
  <si>
    <t>RAM 2500 CREW CAB LONGHORD 4X4</t>
  </si>
  <si>
    <t>RAM 4000 CREW CAB CH CAB 4X4</t>
  </si>
  <si>
    <t>RAM 4000 CH CAB P</t>
  </si>
  <si>
    <t>RAM 4000 CH CAB PL</t>
  </si>
  <si>
    <t xml:space="preserve">WRANGLER  </t>
  </si>
  <si>
    <t>JEEP WRANGLER SPORT</t>
  </si>
  <si>
    <t>JEEP WRANGLER SAHARA</t>
  </si>
  <si>
    <t>JEEP WRANGLER RUBICON</t>
  </si>
  <si>
    <t>JEEP WRANGLER UNLIMITED SPORT</t>
  </si>
  <si>
    <t>JEEP WRANGLER UNLIMITED WILLYS WHEELER</t>
  </si>
  <si>
    <t>JEEP WRANGLER UNLIMITED SAHARA</t>
  </si>
  <si>
    <t>JEEP WRANGLER UNLIMITED RUBICO</t>
  </si>
  <si>
    <t>DURANGO RT</t>
  </si>
  <si>
    <t>GRAND CHEROKEE LIM</t>
  </si>
  <si>
    <t>GRAND CHEROKEE LIM LUJO V6</t>
  </si>
  <si>
    <t>GRAND CHEROKEE LIM LUJO V8</t>
  </si>
  <si>
    <t>GRAND CHEROKEE LIMITED ADVANCE LUJO BLINDADA</t>
  </si>
  <si>
    <t>GRAND CHEROKEE SRT</t>
  </si>
  <si>
    <t>GRAND CHEROKEE SUMMIT 4X4</t>
  </si>
  <si>
    <t>CHEROKEE LATITUDE 4X2</t>
  </si>
  <si>
    <t>CHEROKEE LIMITED</t>
  </si>
  <si>
    <t>CHEROKEE LIMITED PREMIUM</t>
  </si>
  <si>
    <t>CHEROKEE TRAILHAWR</t>
  </si>
  <si>
    <t>COMPASS LIMITED</t>
  </si>
  <si>
    <t>COMPASS LATITUDE</t>
  </si>
  <si>
    <t>PATRIOT SPORT STD</t>
  </si>
  <si>
    <t>PATRIOT SPORT AUT</t>
  </si>
  <si>
    <t>PATRIOT LIMITED</t>
  </si>
  <si>
    <t>TRENDLINE TIPTRONIC PAQ COMF</t>
  </si>
  <si>
    <t>TRENDLINE TIPTRONIC</t>
  </si>
  <si>
    <t>TRENDLINE STD  PAQ COMFOTL</t>
  </si>
  <si>
    <t>500 TRENDY MANUAL</t>
  </si>
  <si>
    <t>500 TRENDY AUTOMATICO</t>
  </si>
  <si>
    <t xml:space="preserve">500 SPORT MANUAL </t>
  </si>
  <si>
    <t>500 SPORT AUTOMATICO</t>
  </si>
  <si>
    <t>500 LOUNGE CABRIO</t>
  </si>
  <si>
    <t>500 DIAVOLO</t>
  </si>
  <si>
    <t>500 TURBO MANUAL</t>
  </si>
  <si>
    <t>500 TURBO AUTOMATICO</t>
  </si>
  <si>
    <t>500 ABARTH AUTOMATICO</t>
  </si>
  <si>
    <t>500 ABARTH AUTOMATICO CABRIO</t>
  </si>
  <si>
    <t>500 L TREKKING</t>
  </si>
  <si>
    <t>500 ABARTH MANUAL</t>
  </si>
  <si>
    <t>ADVENTURE MANUAL</t>
  </si>
  <si>
    <t xml:space="preserve">ADVENTURE AUTOMATICO </t>
  </si>
  <si>
    <t xml:space="preserve">ATTRACTIVE </t>
  </si>
  <si>
    <t>WAY</t>
  </si>
  <si>
    <t>9.5 M3</t>
  </si>
  <si>
    <t>11.5 M3</t>
  </si>
  <si>
    <t>15 M3</t>
  </si>
  <si>
    <t xml:space="preserve">YARIS </t>
  </si>
  <si>
    <t>YARIS SD CORE MT</t>
  </si>
  <si>
    <t>YARIS SD CORE AT</t>
  </si>
  <si>
    <t>YARIS SD PREMIUM 5M</t>
  </si>
  <si>
    <t>YARIS SD PREMIUM  4A</t>
  </si>
  <si>
    <t xml:space="preserve">Hiace G/V S-Long
</t>
  </si>
  <si>
    <t xml:space="preserve">Hiace P/V S-Long
</t>
  </si>
  <si>
    <t xml:space="preserve">Hiace Commuter S-L
</t>
  </si>
  <si>
    <t xml:space="preserve">Hilux 4x2 B-cab AC
</t>
  </si>
  <si>
    <t xml:space="preserve">Hilux 4x2 D-cab Base
</t>
  </si>
  <si>
    <t xml:space="preserve">Hilux 4x2 D-cab Mid
</t>
  </si>
  <si>
    <t xml:space="preserve">Highlander LE
</t>
  </si>
  <si>
    <t xml:space="preserve">Highlander XLE
</t>
  </si>
  <si>
    <t xml:space="preserve">Highlander Limited Panoramic Roof
</t>
  </si>
  <si>
    <t xml:space="preserve">Highlander Limited Blue Ray
</t>
  </si>
  <si>
    <t>Tacoma Sport</t>
  </si>
  <si>
    <t xml:space="preserve">Tacoma 4x4
</t>
  </si>
  <si>
    <t xml:space="preserve">Avanza MT
</t>
  </si>
  <si>
    <t xml:space="preserve">Avanza AT
</t>
  </si>
  <si>
    <t xml:space="preserve">Tundra D-cab 5.7L V8 SR5 4x2
</t>
  </si>
  <si>
    <t xml:space="preserve">Tundra D-cab 5.7L V8 LTD 4x4
</t>
  </si>
  <si>
    <t xml:space="preserve">Yaris H/B Core MT
</t>
  </si>
  <si>
    <t xml:space="preserve">Yaris H/B SE MT
</t>
  </si>
  <si>
    <t xml:space="preserve">Yaris H/B SE AT
</t>
  </si>
  <si>
    <t xml:space="preserve">Camry LE
</t>
  </si>
  <si>
    <t xml:space="preserve">Camry XLE 4 Cil
</t>
  </si>
  <si>
    <t xml:space="preserve">Camry XLE Navi 4 cil 
</t>
  </si>
  <si>
    <t xml:space="preserve">Camry XSE V6
</t>
  </si>
  <si>
    <t xml:space="preserve">Camry XLE V6
</t>
  </si>
  <si>
    <t xml:space="preserve">Corolla C MT
</t>
  </si>
  <si>
    <t xml:space="preserve">Corolla Base MT
</t>
  </si>
  <si>
    <t xml:space="preserve">Corolla Base CVT
</t>
  </si>
  <si>
    <t xml:space="preserve">Corolla LE CVT
</t>
  </si>
  <si>
    <t xml:space="preserve">Corolla S MT
</t>
  </si>
  <si>
    <t xml:space="preserve">Corolla S CVT
</t>
  </si>
  <si>
    <t xml:space="preserve">Corolla S CVT Navi
</t>
  </si>
  <si>
    <t xml:space="preserve">Rav4 LE 4x2
</t>
  </si>
  <si>
    <t xml:space="preserve">Rav4 XLE AWD
</t>
  </si>
  <si>
    <t xml:space="preserve">Rav4 Limited AWD
</t>
  </si>
  <si>
    <t xml:space="preserve">Rav4 Limited Platinum AWD
</t>
  </si>
  <si>
    <t xml:space="preserve">Sienna CE
</t>
  </si>
  <si>
    <t xml:space="preserve">Sienna LE
</t>
  </si>
  <si>
    <t xml:space="preserve">Sienna XLE 
</t>
  </si>
  <si>
    <t xml:space="preserve">Sienna XLE Leather
</t>
  </si>
  <si>
    <t xml:space="preserve">Sienna  Ltd.
</t>
  </si>
  <si>
    <t xml:space="preserve">Prius Base
</t>
  </si>
  <si>
    <t xml:space="preserve">Prius Premium SR
</t>
  </si>
  <si>
    <t xml:space="preserve">MARCH ACTIVE TM AC
</t>
  </si>
  <si>
    <t xml:space="preserve">MARCH SENSE TM
</t>
  </si>
  <si>
    <t xml:space="preserve">MARCH SENSE TA
</t>
  </si>
  <si>
    <t xml:space="preserve">MARCH ADVANCE TM
</t>
  </si>
  <si>
    <t xml:space="preserve">MARCH ADVANCE TA
</t>
  </si>
  <si>
    <t xml:space="preserve">MARCH ADVANCE NAVI TM
</t>
  </si>
  <si>
    <t xml:space="preserve">MARCH SR NAVI T/M
</t>
  </si>
  <si>
    <t xml:space="preserve">GSI T/M EQP
</t>
  </si>
  <si>
    <t xml:space="preserve">GSI T/M ED. MILLON Y MEDIO
</t>
  </si>
  <si>
    <t xml:space="preserve">SENTRA SENSE CVT
</t>
  </si>
  <si>
    <t xml:space="preserve">SENTRA ADVANCE CVT
</t>
  </si>
  <si>
    <t xml:space="preserve">SENTRA SR CVT
</t>
  </si>
  <si>
    <t xml:space="preserve">SENTRA SR NAVI CVT
</t>
  </si>
  <si>
    <t xml:space="preserve">SENTRA EXCLUSIVE CVT
</t>
  </si>
  <si>
    <t xml:space="preserve">SENTRA EXCLUSIVE NAVI CVT
</t>
  </si>
  <si>
    <t xml:space="preserve">VERSA SENSE TM AC
</t>
  </si>
  <si>
    <t xml:space="preserve">VERSA SENSE TA AC
</t>
  </si>
  <si>
    <t xml:space="preserve">VERSA ADVANCE TM AC
</t>
  </si>
  <si>
    <t xml:space="preserve">VERSA ADVANCE TA AC
</t>
  </si>
  <si>
    <t xml:space="preserve">VERSA EXCLUSIVE TA AC
</t>
  </si>
  <si>
    <t xml:space="preserve">JUKE ADVANCE CVT NAVI
</t>
  </si>
  <si>
    <t xml:space="preserve">JUKE EXCLUSIVE CVT NAVI
</t>
  </si>
  <si>
    <t xml:space="preserve">LEAF ELECTRICO
</t>
  </si>
  <si>
    <t xml:space="preserve">TIIDA SEDAN DRIVE TM AC 1.6
</t>
  </si>
  <si>
    <t xml:space="preserve">TIIDA SEDAN SENSE TM 1.8
</t>
  </si>
  <si>
    <t xml:space="preserve">TIIDA SEDAN SENSE TA 1.8
</t>
  </si>
  <si>
    <t xml:space="preserve">TIIDA SEDAN ADVANCE TM 1.8
</t>
  </si>
  <si>
    <t xml:space="preserve">TIIDA SEDAN ADVANCE TA 1.8
</t>
  </si>
  <si>
    <t xml:space="preserve">NOTE DRIVE TM
</t>
  </si>
  <si>
    <t xml:space="preserve">NOTE SENSE TM 
</t>
  </si>
  <si>
    <t xml:space="preserve">NOTE SENSE CVT
</t>
  </si>
  <si>
    <t xml:space="preserve">NOTE ADVANCE TM
</t>
  </si>
  <si>
    <t xml:space="preserve">NOTE ADVANCE CVT
</t>
  </si>
  <si>
    <t xml:space="preserve">NOTE SR CVT
</t>
  </si>
  <si>
    <t xml:space="preserve">ALTIMA SENSE 2.5L
</t>
  </si>
  <si>
    <t xml:space="preserve">ALTIMA ADVANCE 2.5L
</t>
  </si>
  <si>
    <t xml:space="preserve">ALTIMA ADVANCE NAVI 2.5L
</t>
  </si>
  <si>
    <t xml:space="preserve">ALTIMA EXCLUSIVE 3.5L V6
</t>
  </si>
  <si>
    <t xml:space="preserve">MAXIMA SR 3.5 V6
</t>
  </si>
  <si>
    <t xml:space="preserve">MAXIMA EXCLUSIVE 3.5 V6
</t>
  </si>
  <si>
    <t xml:space="preserve">370Z TOURING T/M
</t>
  </si>
  <si>
    <t xml:space="preserve">370Z TOURING T/A
</t>
  </si>
  <si>
    <t xml:space="preserve">NV350 URVAN 12 PAS A/A T/M
</t>
  </si>
  <si>
    <t xml:space="preserve">NV350 URVAN 12 PAS A/A PAQ SEG T/M
</t>
  </si>
  <si>
    <t xml:space="preserve">NV350 URVAN 15 PAS AMPLIA A/A T/M
</t>
  </si>
  <si>
    <t xml:space="preserve">NV350 URVAN 15 PAS AMPLIA A/A PAQ SEG T/M
</t>
  </si>
  <si>
    <t xml:space="preserve">NV350 URVAN PANEL 4 VENTANAS T/M
</t>
  </si>
  <si>
    <t xml:space="preserve">NV350 URVAN PANEL 4 VENTANAS  AMPLIA T/M
</t>
  </si>
  <si>
    <t xml:space="preserve">NV350 URVAN PANEL AMPLIA T/M
</t>
  </si>
  <si>
    <t xml:space="preserve">NV350 URVAN PANEL AMPLIA A/A T/M
</t>
  </si>
  <si>
    <t xml:space="preserve">NV350 URVAN PANEL AMPLIA PAQ SEG T/M
</t>
  </si>
  <si>
    <t xml:space="preserve">NV350 URVAN 15 PAS AMPLIA DIESEL A/A T/M
</t>
  </si>
  <si>
    <t xml:space="preserve">NV350 URVAN 15 PAS AMPLIA DIESEL A/A PAQ SEG T/M
</t>
  </si>
  <si>
    <t xml:space="preserve">NV350 PANEL AMPLIA DIESEL A/A PAQ SEG T/M
</t>
  </si>
  <si>
    <t xml:space="preserve">PATHFINDER NP SENSE
</t>
  </si>
  <si>
    <t xml:space="preserve">PATHFINDER NP ADVANCE
</t>
  </si>
  <si>
    <t xml:space="preserve">PATHFINDER NP EXCLUSIVE
</t>
  </si>
  <si>
    <t xml:space="preserve">PATHFINDER NP EXCLUSIVE AWD
</t>
  </si>
  <si>
    <t xml:space="preserve">ROGUE SENSE
</t>
  </si>
  <si>
    <t xml:space="preserve">ROGUE ADVANCE
</t>
  </si>
  <si>
    <t xml:space="preserve">ROGUE EXCLUSIVE
</t>
  </si>
  <si>
    <t xml:space="preserve">X-TRAIL SENSE 2 ROW
</t>
  </si>
  <si>
    <t xml:space="preserve">X-TRAIL SENSE 3 ROW
</t>
  </si>
  <si>
    <t xml:space="preserve">X-TRAIL ADVANCE 2 ROW
</t>
  </si>
  <si>
    <t xml:space="preserve">X-TRAIL ADVANCE 3 ROW
</t>
  </si>
  <si>
    <t xml:space="preserve">X-TRAIL EXCLUSIVE 2 ROW
</t>
  </si>
  <si>
    <t xml:space="preserve">X-TRAIL EXCLUSIVE 3 ROW
</t>
  </si>
  <si>
    <t xml:space="preserve">ARMADA ADVANCE
</t>
  </si>
  <si>
    <t xml:space="preserve">ARMADA EXCLUSIVE
</t>
  </si>
  <si>
    <t xml:space="preserve">NP300 DOBLE CABINA S TM 6 Vel
</t>
  </si>
  <si>
    <t xml:space="preserve">NP300 DOBLE CABINA S TM AC 6 Vel
</t>
  </si>
  <si>
    <t xml:space="preserve">NP300 DOBLE CABINA SE TM AC 6 Vel
</t>
  </si>
  <si>
    <t xml:space="preserve">NP300 DOBLE CABINA SE TM AC Paq Seg 6 Vel
</t>
  </si>
  <si>
    <t xml:space="preserve">NP300 FRONTIER XE TM AC 6 Vel
</t>
  </si>
  <si>
    <t xml:space="preserve">NP300 FRONTIER XE TM AC Paq Seg 6 Vel
</t>
  </si>
  <si>
    <t xml:space="preserve">NP300 FRONTIER LE TM AC 6 Vel
</t>
  </si>
  <si>
    <t xml:space="preserve">CHASIS CAB T/M VERSION ESPECIAL
</t>
  </si>
  <si>
    <t xml:space="preserve">CHASIS CAB T/M DH VERSION ESPECIAL
</t>
  </si>
  <si>
    <t xml:space="preserve">CHASIS CAB T/M DIESEL AC PAQ. SEG*
</t>
  </si>
  <si>
    <t xml:space="preserve">PICK UP T/M DIESEL VERSION ESPECIAL
</t>
  </si>
  <si>
    <t xml:space="preserve">PICK UP T/M DIESEL AC VERSION ESPECIAL
</t>
  </si>
  <si>
    <t xml:space="preserve">DC T/M 4WD VERSIÓN ESPECIAL
</t>
  </si>
  <si>
    <t xml:space="preserve">FRONTIER XE T/M VERSION ESPECIAL
</t>
  </si>
  <si>
    <t xml:space="preserve">FRONTIER LE 4X4 T/M
</t>
  </si>
  <si>
    <t>FRONTIER V6 CREW CAB PRO- 4X 4X2 T/A</t>
  </si>
  <si>
    <t>FRONTIER V6 CREW CAB PRO- 4X 4X4 T/A</t>
  </si>
  <si>
    <t>FRONTIER  V6 CREW MOD 2014.5</t>
  </si>
  <si>
    <t xml:space="preserve">TITAN CREW CAB S 4X4
</t>
  </si>
  <si>
    <t xml:space="preserve">TITAN CREW CAB S 4X2 T/A
</t>
  </si>
  <si>
    <t xml:space="preserve">TITAN CREW CAB S 4X4 T/A
</t>
  </si>
  <si>
    <t xml:space="preserve">TITAN CREW CAB PRO4X T/A
</t>
  </si>
  <si>
    <t xml:space="preserve">TITAN CREW CAB SL TEXAS 4X4 T/A
</t>
  </si>
  <si>
    <t xml:space="preserve">NV2500 V6 TOLDO ALTO T/A
</t>
  </si>
  <si>
    <t xml:space="preserve">NV2500 V6 AMBULANCIA TOLDO ALTO T/A
</t>
  </si>
  <si>
    <t xml:space="preserve">CABSTAR HD ESTENDIDO T/M
</t>
  </si>
  <si>
    <t xml:space="preserve">CABSTAR HD ESTENDIDO T/M AC
</t>
  </si>
  <si>
    <t>UNIQ MT</t>
  </si>
  <si>
    <t>UNIQ CVT</t>
  </si>
  <si>
    <t>LS</t>
  </si>
  <si>
    <t>LT</t>
  </si>
  <si>
    <t>LTZ</t>
  </si>
  <si>
    <t>RS</t>
  </si>
  <si>
    <t>DOT</t>
  </si>
  <si>
    <t>BYTE</t>
  </si>
  <si>
    <t>SS</t>
  </si>
  <si>
    <t>WT</t>
  </si>
  <si>
    <t>OF 1319/44</t>
  </si>
  <si>
    <t>ESTACAS TMDH VERSIÓN ESPECIAL</t>
  </si>
  <si>
    <t>EPIC CVT</t>
  </si>
  <si>
    <t xml:space="preserve">MARCH ACTIVE TM CARGO
</t>
  </si>
  <si>
    <t>MARCH DRIVE TM</t>
  </si>
  <si>
    <t>MARCH SR TM</t>
  </si>
  <si>
    <t>MARCH SR TA</t>
  </si>
  <si>
    <t>RESUMEN POR PLAZA CHIAPAS.</t>
  </si>
  <si>
    <t>HR-V</t>
  </si>
  <si>
    <t>LEON ST</t>
  </si>
  <si>
    <t xml:space="preserve">GSI EQP. T/M
</t>
  </si>
  <si>
    <t xml:space="preserve">SENTRA SENSE TM
</t>
  </si>
  <si>
    <t xml:space="preserve">PICK UP T/M VERSIÓN ESPECIAL </t>
  </si>
  <si>
    <t>% ANUAL</t>
  </si>
  <si>
    <t>% MES</t>
  </si>
  <si>
    <t>ALTEA XL</t>
  </si>
  <si>
    <t>FAW GF1500</t>
  </si>
  <si>
    <t xml:space="preserve">  </t>
  </si>
  <si>
    <t>ISUZU ELF400H</t>
  </si>
  <si>
    <t>ISUZU ELF400K</t>
  </si>
  <si>
    <t xml:space="preserve">SENTRA ADVANCE TM
</t>
  </si>
  <si>
    <t xml:space="preserve">FRONTIER LE T/M VERSION ESPECIAL 6 VEL
</t>
  </si>
  <si>
    <t>ISUZU ELF 300H</t>
  </si>
  <si>
    <t>ELF100E</t>
  </si>
  <si>
    <t>ISUZU ELF 1100</t>
  </si>
  <si>
    <t>YARIS   R  HIGH AT</t>
  </si>
  <si>
    <t>YARIS   R  MID AT</t>
  </si>
  <si>
    <t>YARIS    R  MID MT</t>
  </si>
  <si>
    <t>TRD  Sport 4x4</t>
  </si>
  <si>
    <t>VW                    CAMIONES</t>
  </si>
  <si>
    <t>FIGO</t>
  </si>
  <si>
    <t>HATCHBACK</t>
  </si>
  <si>
    <t xml:space="preserve">SEDÁN </t>
  </si>
  <si>
    <t>STARLINE STD</t>
  </si>
  <si>
    <t>2.0 TIP. PAQ. LIVE</t>
  </si>
  <si>
    <t>VOLKSBUS</t>
  </si>
  <si>
    <t>500 EASY MANUAL</t>
  </si>
  <si>
    <t>500 EASY AUTOMATICO</t>
  </si>
  <si>
    <t>500 EASY</t>
  </si>
  <si>
    <t>SPORTING MANUAL</t>
  </si>
  <si>
    <t>SPORTING AUTOMATICO</t>
  </si>
  <si>
    <t>SPORTING</t>
  </si>
  <si>
    <t>EQUINOX</t>
  </si>
  <si>
    <t>S10</t>
  </si>
  <si>
    <t>GT</t>
  </si>
  <si>
    <t>ACTIVE</t>
  </si>
  <si>
    <t>LA CROSSE</t>
  </si>
  <si>
    <t>PAQ "P" PREMIUM TURBO</t>
  </si>
  <si>
    <t>FL 360 -29</t>
  </si>
  <si>
    <t>FL 360 - 34</t>
  </si>
  <si>
    <t>FL 360 38</t>
  </si>
  <si>
    <t>FL 360 41</t>
  </si>
  <si>
    <t>SPORTLINE STD PAQ. WELTRADIO</t>
  </si>
  <si>
    <t>PALIO</t>
  </si>
  <si>
    <t>TURBO CVT</t>
  </si>
  <si>
    <t>TURBO PLUS</t>
  </si>
  <si>
    <t>AUTHENTIQUE TM MY 16</t>
  </si>
  <si>
    <t>EXPRESSION TM MY 16</t>
  </si>
  <si>
    <t>MANUAL</t>
  </si>
  <si>
    <t>STYLE MANUAL</t>
  </si>
  <si>
    <t>Rav4 XLE Plus</t>
  </si>
  <si>
    <t>ALLURE</t>
  </si>
  <si>
    <t>FELINE</t>
  </si>
  <si>
    <t>HDI</t>
  </si>
  <si>
    <t>BUSINESS</t>
  </si>
  <si>
    <t>RCZ</t>
  </si>
  <si>
    <t>R</t>
  </si>
  <si>
    <t>PARTNER</t>
  </si>
  <si>
    <t>MAXI</t>
  </si>
  <si>
    <t>TEPEE</t>
  </si>
  <si>
    <t>OUTDOOR</t>
  </si>
  <si>
    <t>MANAGER</t>
  </si>
  <si>
    <t>FURGON BASE</t>
  </si>
  <si>
    <t>SEDAN ASG</t>
  </si>
  <si>
    <t>SEDAN CL</t>
  </si>
  <si>
    <t>STD 1.4</t>
  </si>
  <si>
    <t xml:space="preserve">STARLINE A/A </t>
  </si>
  <si>
    <t>NUEVA VITARA</t>
  </si>
  <si>
    <t>KIA</t>
  </si>
  <si>
    <t>SPORTAGE</t>
  </si>
  <si>
    <t>EX PACK</t>
  </si>
  <si>
    <t>FORTE</t>
  </si>
  <si>
    <t>SX</t>
  </si>
  <si>
    <t>SORENTO</t>
  </si>
  <si>
    <t>SPRINTER 90665313-MXD</t>
  </si>
  <si>
    <t>SPRINTER VIANO AMBIENTE 115</t>
  </si>
  <si>
    <t>Rav4 L4 SE</t>
  </si>
  <si>
    <t>CL PAQUETE DE SEGURIDAD</t>
  </si>
  <si>
    <t>UP</t>
  </si>
  <si>
    <t>HIGHLINE  STD</t>
  </si>
  <si>
    <t>PAQ. LED</t>
  </si>
  <si>
    <t>EASY OPEN</t>
  </si>
  <si>
    <t>FAW GF60</t>
  </si>
  <si>
    <t>SEDAN</t>
  </si>
  <si>
    <t>ACUMULADO 2016</t>
  </si>
  <si>
    <t>N° 2</t>
  </si>
  <si>
    <t>N° 3</t>
  </si>
  <si>
    <t>N° 5</t>
  </si>
  <si>
    <t>N° 6</t>
  </si>
  <si>
    <t>MX</t>
  </si>
  <si>
    <t>N°5</t>
  </si>
  <si>
    <t>N°7</t>
  </si>
  <si>
    <t>N° 9</t>
  </si>
  <si>
    <t>CX</t>
  </si>
  <si>
    <t>R.S MY17</t>
  </si>
  <si>
    <t>LUXURY TA</t>
  </si>
  <si>
    <t>SPARK NG</t>
  </si>
  <si>
    <t>STARLINE A/DH</t>
  </si>
  <si>
    <t>STARLINE DH CABINA</t>
  </si>
  <si>
    <t>MOVE</t>
  </si>
  <si>
    <t>STD SPORT PAQ. SPORLINE</t>
  </si>
  <si>
    <t>TIP SPORT PAQ. SPORTLINE</t>
  </si>
  <si>
    <t>OPTIMA</t>
  </si>
  <si>
    <t>SLX TURBO</t>
  </si>
  <si>
    <t>RIO HB</t>
  </si>
  <si>
    <t>RIO SEDAN</t>
  </si>
  <si>
    <t>MATRIZ</t>
  </si>
  <si>
    <t>LIBRAM</t>
  </si>
  <si>
    <t>PRIVILEGE 2.0 CVT</t>
  </si>
  <si>
    <t>DYN TM MY16</t>
  </si>
  <si>
    <t>PAQ "C"</t>
  </si>
  <si>
    <t>SPORTLINE TIP. PAQ. WELTRADIO</t>
  </si>
  <si>
    <t>CARGO VAN STD A/A</t>
  </si>
  <si>
    <t>CARGO VAN AT PAQ. DOBLE</t>
  </si>
  <si>
    <t>SOUL</t>
  </si>
  <si>
    <t>LX TM</t>
  </si>
  <si>
    <t>SXL</t>
  </si>
  <si>
    <t>SXL AWD</t>
  </si>
  <si>
    <t>REPORTE CAMIONES</t>
  </si>
  <si>
    <t xml:space="preserve">DURANGO SXT PLUS </t>
  </si>
  <si>
    <t>GRAND CHEROKEE LIMITED EIDICIÓN ESPECIAL</t>
  </si>
  <si>
    <t>RAM 1500 ST AUT 4X4 C/C</t>
  </si>
  <si>
    <t>ENVISION</t>
  </si>
  <si>
    <t>PAQUETE "N"</t>
  </si>
  <si>
    <t>SPORTLINE BARRAS</t>
  </si>
  <si>
    <t>HIGHLINE SPOILER TRAS</t>
  </si>
  <si>
    <t>JEEP WRANGLER UNLIMITED 75 ANIVERSARIO</t>
  </si>
  <si>
    <t>VISION MTX</t>
  </si>
  <si>
    <t>STD. ACCESORIOS 10 AÑOS</t>
  </si>
  <si>
    <t>PAQ. COMFORTLINE</t>
  </si>
  <si>
    <t>ASG TR</t>
  </si>
  <si>
    <t>SEDAN TRENDLINE STD</t>
  </si>
  <si>
    <t>TIPPAQ. ACCESORIOS</t>
  </si>
  <si>
    <t>TURBO DSG</t>
  </si>
  <si>
    <t>CARGO VAN TDI A/A</t>
  </si>
  <si>
    <t>YARIS SD CORE CVT</t>
  </si>
  <si>
    <t>PREMIER</t>
  </si>
  <si>
    <t>ECOBOOST</t>
  </si>
  <si>
    <t>NEON</t>
  </si>
  <si>
    <t>NEON SXT AT</t>
  </si>
  <si>
    <t>NEON SE MT</t>
  </si>
  <si>
    <t>NEON SE AT</t>
  </si>
  <si>
    <t>NEON SXT +AT</t>
  </si>
  <si>
    <t>TREND STD PAQ. COMFO</t>
  </si>
  <si>
    <t>SPORT TIP PAQ ALLSTAF</t>
  </si>
  <si>
    <t>STD PAQ COMFORTLINE</t>
  </si>
  <si>
    <t>DOBLE CABINA HIGHLINE 4X4</t>
  </si>
  <si>
    <t>ACUMULADO 2017</t>
  </si>
  <si>
    <t>HYUNDAI</t>
  </si>
  <si>
    <t>N/A</t>
  </si>
  <si>
    <t>TURBO</t>
  </si>
  <si>
    <t>CHALLENGER DUAL STRIPES</t>
  </si>
  <si>
    <t>PATRIOT 75 ANIVERSARIO</t>
  </si>
  <si>
    <t>RENEGADE</t>
  </si>
  <si>
    <t xml:space="preserve">RENEGADE SPORT
</t>
  </si>
  <si>
    <t>JOURNEY STX AUT 7 PAS SPORT</t>
  </si>
  <si>
    <t>JOURNEY STX AUT 7 PAS LUJO</t>
  </si>
  <si>
    <t>RAM 2500 PROMASTER RAPID</t>
  </si>
  <si>
    <t>MOBI</t>
  </si>
  <si>
    <t>LIKE MANUAL</t>
  </si>
  <si>
    <t>WAY MANUAL</t>
  </si>
  <si>
    <t>LIKE</t>
  </si>
  <si>
    <t>GT 350</t>
  </si>
  <si>
    <t>V8 TM</t>
  </si>
  <si>
    <t>V8 TA</t>
  </si>
  <si>
    <t>XLT CREW CAB</t>
  </si>
  <si>
    <t>PLATINUM</t>
  </si>
  <si>
    <t>HB</t>
  </si>
  <si>
    <t>ELANTRA</t>
  </si>
  <si>
    <t>CRETA</t>
  </si>
  <si>
    <t>TUCSON</t>
  </si>
  <si>
    <t>SONATA</t>
  </si>
  <si>
    <t>KICKS</t>
  </si>
  <si>
    <t>HIGHLINE PAQ NAV</t>
  </si>
  <si>
    <t xml:space="preserve">ZEN TM </t>
  </si>
  <si>
    <t>RAM 2500 CREW CAB HEMI SPORT 4X4</t>
  </si>
  <si>
    <t>JOURNEY SPORT</t>
  </si>
  <si>
    <t xml:space="preserve">EXPRESS PAS VAN </t>
  </si>
  <si>
    <t>AVANZA CARGO MT</t>
  </si>
  <si>
    <t>AVANZA XLE AT</t>
  </si>
  <si>
    <t>VERSA DRIVE TA</t>
  </si>
  <si>
    <t>VERSA DRIVE TM</t>
  </si>
  <si>
    <t>KICKS SENSE 5P 1.6 LTS T/M A/C</t>
  </si>
  <si>
    <t>KICKS EXCLUSIVE 5P 1.6 LTS CVT A/C</t>
  </si>
  <si>
    <t>L</t>
  </si>
  <si>
    <t>RENEGADE LATTITUDE</t>
  </si>
  <si>
    <t>RAM PROMASTER RAPID</t>
  </si>
  <si>
    <t>RAM 2500 CREW CAB LIMITED 4X4</t>
  </si>
  <si>
    <t>S TA</t>
  </si>
  <si>
    <t>DIESE 4X4</t>
  </si>
  <si>
    <t xml:space="preserve">LIMITED CREW CAB </t>
  </si>
  <si>
    <t>BEAT</t>
  </si>
  <si>
    <t>CHALLENGER BLACKTOP</t>
  </si>
  <si>
    <t>PACIFICA</t>
  </si>
  <si>
    <t>RAM 1500 CREW CAB SLT BIGHORN V6</t>
  </si>
  <si>
    <t>RAM 2500 CREW CAB HD LARAMIE LIMITED</t>
  </si>
  <si>
    <t>ATECA</t>
  </si>
  <si>
    <t>2.0 FEST</t>
  </si>
  <si>
    <t>RAM 2500 HEMI SPORT REG CAB 4X2</t>
  </si>
  <si>
    <t>RAM 2500 HEMI SPORT REG CAB 4X4</t>
  </si>
  <si>
    <t>TYPER</t>
  </si>
  <si>
    <t>MAX 4X2</t>
  </si>
  <si>
    <t>SANTA FE</t>
  </si>
  <si>
    <t>ASG AUTOMATIZADA</t>
  </si>
  <si>
    <t>TRENDLINE PAQ. COMFORTLINE</t>
  </si>
  <si>
    <t>STD. PAQ. CONNECT</t>
  </si>
  <si>
    <t>DSG PAQ. FEST</t>
  </si>
  <si>
    <t>DSG SPORT</t>
  </si>
  <si>
    <t>STD TRENDLINE PAQ. SPORT</t>
  </si>
  <si>
    <t>HIGHLINE TIP</t>
  </si>
  <si>
    <t>COMFORTLINE DSG PAQ. ASIEN</t>
  </si>
  <si>
    <t>PAQ. WOLFBURG EDITION</t>
  </si>
  <si>
    <t>CAPTUR</t>
  </si>
  <si>
    <t>DELIVERY 9.160</t>
  </si>
  <si>
    <t>DELIVERY 8.160</t>
  </si>
  <si>
    <t>XL CREW CAB</t>
  </si>
  <si>
    <t>XLT GAS MT</t>
  </si>
  <si>
    <t>KTP GAS AT AA</t>
  </si>
  <si>
    <t>JOURNEY GT</t>
  </si>
  <si>
    <t>TUXTLA GUTIERREZ</t>
  </si>
  <si>
    <t>PATRIOT LATITUDE</t>
  </si>
  <si>
    <t>PREMIUM</t>
  </si>
  <si>
    <t>LIMITED TECH NAVI</t>
  </si>
  <si>
    <t>GL MT</t>
  </si>
  <si>
    <t>GL AT</t>
  </si>
  <si>
    <t>GL MID MT</t>
  </si>
  <si>
    <t>ACCENT</t>
  </si>
  <si>
    <t>GL MID AT</t>
  </si>
  <si>
    <t>i10 SEDAN</t>
  </si>
  <si>
    <t>i10 HATCHBACK</t>
  </si>
  <si>
    <t>LIMITED NAVI</t>
  </si>
  <si>
    <t>SPORT 2.0 T</t>
  </si>
  <si>
    <t>GLS ATX</t>
  </si>
  <si>
    <t>PREMIUM ATX</t>
  </si>
  <si>
    <t>LIMITED TECH</t>
  </si>
  <si>
    <t>LIMITED 7 PAS</t>
  </si>
  <si>
    <t>CRUZE NG</t>
  </si>
  <si>
    <t>CAVALIER</t>
  </si>
  <si>
    <t>STD PINT MET</t>
  </si>
  <si>
    <t>2.0 STD PAQ. FEST</t>
  </si>
  <si>
    <t>TRENDLINE DSG PAQ PLUS</t>
  </si>
  <si>
    <t>BASICA DOBLE A/A</t>
  </si>
  <si>
    <t>BMW</t>
  </si>
  <si>
    <t>SERIE 1</t>
  </si>
  <si>
    <t>3 PUERTAS</t>
  </si>
  <si>
    <t>5 PUERTAS</t>
  </si>
  <si>
    <t>SERIE 2</t>
  </si>
  <si>
    <t>COUPE</t>
  </si>
  <si>
    <t>ACTIVE TOURER</t>
  </si>
  <si>
    <t>GRAN TOURER</t>
  </si>
  <si>
    <t>SERIE 3</t>
  </si>
  <si>
    <t>318 SEDAN</t>
  </si>
  <si>
    <t>320 SEDAN</t>
  </si>
  <si>
    <t>330 SEDAN</t>
  </si>
  <si>
    <t>340 SEDAN</t>
  </si>
  <si>
    <t>SERIE 4</t>
  </si>
  <si>
    <t>420 COUPE</t>
  </si>
  <si>
    <t>420 GRAN COUPE</t>
  </si>
  <si>
    <t>430 COUPE</t>
  </si>
  <si>
    <t>430 CONVERTIBLE</t>
  </si>
  <si>
    <t>430 GRAN COUPE</t>
  </si>
  <si>
    <t>440 COUPÉ</t>
  </si>
  <si>
    <t>440 CONVETIBLE</t>
  </si>
  <si>
    <t>440 GRAN COUPE</t>
  </si>
  <si>
    <t>SERIE 5</t>
  </si>
  <si>
    <t>SERIE 6</t>
  </si>
  <si>
    <t>650 COUPÉ</t>
  </si>
  <si>
    <t>650 GRAN COUPE</t>
  </si>
  <si>
    <t>SERIE 7</t>
  </si>
  <si>
    <t>X1</t>
  </si>
  <si>
    <t>X1 18</t>
  </si>
  <si>
    <t>X1 20</t>
  </si>
  <si>
    <t>X1 28</t>
  </si>
  <si>
    <t>X3</t>
  </si>
  <si>
    <t>X3 20</t>
  </si>
  <si>
    <t>X3 35</t>
  </si>
  <si>
    <t>X4</t>
  </si>
  <si>
    <t>X4 28</t>
  </si>
  <si>
    <t>X4 35</t>
  </si>
  <si>
    <t>X4 M40</t>
  </si>
  <si>
    <t>X5</t>
  </si>
  <si>
    <t>X5 35</t>
  </si>
  <si>
    <t>X5 50</t>
  </si>
  <si>
    <t>X5 M40</t>
  </si>
  <si>
    <t>X6</t>
  </si>
  <si>
    <t>X6 35</t>
  </si>
  <si>
    <t>X6 50</t>
  </si>
  <si>
    <t>X6 M</t>
  </si>
  <si>
    <t>KICKS ADVANCE 5P 1.6 LTS CVT A/C</t>
  </si>
  <si>
    <t>TOURING CVT</t>
  </si>
  <si>
    <t>MAXI FURGON CLIMATE</t>
  </si>
  <si>
    <t>VOLKSBUS 9.160 FEB</t>
  </si>
  <si>
    <t>INTENS TM</t>
  </si>
  <si>
    <t>INSTENS TA</t>
  </si>
  <si>
    <t>ICONIC</t>
  </si>
  <si>
    <t>BEAT NB</t>
  </si>
  <si>
    <t>ACTIV</t>
  </si>
  <si>
    <t>MARCH ADVANCE NAVI TA</t>
  </si>
  <si>
    <t>MINI</t>
  </si>
  <si>
    <t>RAPTOR SUPER CAB</t>
  </si>
  <si>
    <t>RAPTOR CREW CAB</t>
  </si>
  <si>
    <t>NIRO</t>
  </si>
  <si>
    <t>Hilux 4x2 C-cab AC</t>
  </si>
  <si>
    <t>Hilux 4x4 D -cab Diesel</t>
  </si>
  <si>
    <t>Hilux 4x5 D-cab Diesel</t>
  </si>
  <si>
    <t>CONVERTIBLE</t>
  </si>
  <si>
    <t>MINI HATCH 3 PTAS</t>
  </si>
  <si>
    <t>CHILI</t>
  </si>
  <si>
    <t>PEPPER</t>
  </si>
  <si>
    <t>SALT</t>
  </si>
  <si>
    <t>S CHILI</t>
  </si>
  <si>
    <t>S HOT CHILI</t>
  </si>
  <si>
    <t>S SALT</t>
  </si>
  <si>
    <t>JCW HOT CHILI</t>
  </si>
  <si>
    <t>JCW SALT</t>
  </si>
  <si>
    <t>MINI HATCH 5 PTAS</t>
  </si>
  <si>
    <t>CLUBMAN</t>
  </si>
  <si>
    <t>S CLUBMAN CHILI</t>
  </si>
  <si>
    <t>S CLUBMAN HOT CHILI</t>
  </si>
  <si>
    <t>S CONVERTIBLE HOT CHILI</t>
  </si>
  <si>
    <t>COUNTRYMAN</t>
  </si>
  <si>
    <t>S SPORT</t>
  </si>
  <si>
    <t>RAM 2500 PROMASTER 11.5</t>
  </si>
  <si>
    <t>GRAND CARAVAN SE</t>
  </si>
  <si>
    <t>GRAND CARAVAN SXT</t>
  </si>
  <si>
    <t>GRAND CARAVAN</t>
  </si>
  <si>
    <t>GRAND CARAVAN SXT+</t>
  </si>
  <si>
    <t>PREMIER PLUS</t>
  </si>
  <si>
    <t>DSG 2.0</t>
  </si>
  <si>
    <t xml:space="preserve">COMPARATIVO POR MARCA.                                                                 MES ACTUAL VS. MISMO MES AÑO ANTERIOR </t>
  </si>
  <si>
    <t>GLX BOOSTERJET</t>
  </si>
  <si>
    <t>GLX ALL GRIP</t>
  </si>
  <si>
    <t>IGNIS</t>
  </si>
  <si>
    <t>COMPASS TRAILHAWK</t>
  </si>
  <si>
    <t>LIMITED PREMIUM</t>
  </si>
  <si>
    <t>SOUND STD</t>
  </si>
  <si>
    <t>SOUND TIP</t>
  </si>
  <si>
    <t>ACCENT HATCHBACK</t>
  </si>
  <si>
    <t>DSG R</t>
  </si>
  <si>
    <t>FURGBL CLIMATIC</t>
  </si>
  <si>
    <t>Camry SE I4</t>
  </si>
  <si>
    <t>STINGER</t>
  </si>
  <si>
    <t>2.0L TURBO GT LINE A/T</t>
  </si>
  <si>
    <t>COMFORTLINE DSG</t>
  </si>
  <si>
    <t>DSG PAQ 3 FILA</t>
  </si>
  <si>
    <t xml:space="preserve">CONNECT </t>
  </si>
  <si>
    <t>LUXURY TM</t>
  </si>
  <si>
    <t>KING RANCHCREW CAB</t>
  </si>
  <si>
    <t>CREW CAB 4X4</t>
  </si>
  <si>
    <t>PAQ "P" AVENIR</t>
  </si>
  <si>
    <t>EXPRESS PAS.VAN</t>
  </si>
  <si>
    <t>DELIVERY 5.150</t>
  </si>
  <si>
    <t>COMFORTLINE TDI</t>
  </si>
  <si>
    <t>COMFORTLINE TSI STD</t>
  </si>
  <si>
    <t>15 AÑOS EDICIÓN ESPECIAL</t>
  </si>
  <si>
    <t>ASG ACCESORIOS RUSIA 2018</t>
  </si>
  <si>
    <t>TREND STD ACC. RUSIA 2018</t>
  </si>
  <si>
    <t>CD HIGH</t>
  </si>
  <si>
    <t>Yaris SD S MT</t>
  </si>
  <si>
    <t>Yaris SD S CVT</t>
  </si>
  <si>
    <t>Yaris SD Core 5 MT</t>
  </si>
  <si>
    <t>C-HR</t>
  </si>
  <si>
    <t>Prius C</t>
  </si>
  <si>
    <t>LS/ CARGO</t>
  </si>
  <si>
    <t>M2 COUPE</t>
  </si>
  <si>
    <t>M3</t>
  </si>
  <si>
    <t>CONTINENTAL</t>
  </si>
  <si>
    <t>BR-V</t>
  </si>
  <si>
    <t>UNIQ</t>
  </si>
  <si>
    <t>PRIME</t>
  </si>
  <si>
    <t>CH-R</t>
  </si>
  <si>
    <t>TRD Sport 4x4 Edic. Esp.</t>
  </si>
  <si>
    <t>COMPASS LIMITED PREMIUM</t>
  </si>
  <si>
    <t>CHEYENNE Z71 CREW CAB</t>
  </si>
  <si>
    <t>CHEYENNE HIGH COUNTRY</t>
  </si>
  <si>
    <t>X3 30</t>
  </si>
  <si>
    <t>HIGHLINE TIP 2019</t>
  </si>
  <si>
    <t>TOUAREG</t>
  </si>
  <si>
    <t>SAVEIRO AA</t>
  </si>
  <si>
    <t>MBO 1321/44</t>
  </si>
  <si>
    <t>MARCH DUO</t>
  </si>
  <si>
    <t>STD PAQ STARLINE</t>
  </si>
  <si>
    <t>COMFORTLINE STD TDI</t>
  </si>
  <si>
    <t>COMFORTLINE TIP. PAQ. R LINE</t>
  </si>
  <si>
    <t>1.4 COMFORTLINE TIP</t>
  </si>
  <si>
    <t>IONIQ</t>
  </si>
  <si>
    <t>ABRIL 2018</t>
  </si>
  <si>
    <t>HIGH COUNTRY</t>
  </si>
  <si>
    <t>Tundra Edic 1794</t>
  </si>
  <si>
    <t>DSG DUNE</t>
  </si>
  <si>
    <t xml:space="preserve">STARLINE TIP </t>
  </si>
  <si>
    <t>IMPULSE MT</t>
  </si>
  <si>
    <t>EXPERT</t>
  </si>
  <si>
    <t>2.0 TIP. KIT SPORT</t>
  </si>
  <si>
    <t>HIGHLINE DSG PAQ. TERCERA FILA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</si>
</sst>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80A]dddd\ d&quot; de &quot;mmmm&quot; de &quot;yyyy;@"/>
  </numFmts>
  <fonts count="147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MS Sans Serif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u/>
      <sz val="10"/>
      <color theme="10"/>
      <name val="MS Sans Serif"/>
      <family val="2"/>
    </font>
    <font>
      <u/>
      <sz val="10"/>
      <color theme="11"/>
      <name val="MS Sans Serif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9"/>
      <color indexed="8"/>
      <name val="Arial Narrow"/>
      <family val="2"/>
    </font>
    <font>
      <sz val="9"/>
      <color indexed="8"/>
      <name val="MS Sans Serif"/>
      <family val="2"/>
    </font>
    <font>
      <b/>
      <sz val="9"/>
      <color indexed="8"/>
      <name val="Arial Narrow"/>
      <family val="2"/>
    </font>
    <font>
      <b/>
      <sz val="9"/>
      <color theme="0" tint="-0.14999847407452621"/>
      <name val="Arial Narrow"/>
      <family val="2"/>
    </font>
    <font>
      <sz val="20"/>
      <color theme="0" tint="-0.14999847407452621"/>
      <name val="Arial Narrow"/>
      <family val="2"/>
    </font>
    <font>
      <b/>
      <sz val="20"/>
      <color theme="0" tint="-0.14999847407452621"/>
      <name val="Arial Narrow"/>
      <family val="2"/>
    </font>
    <font>
      <sz val="10"/>
      <color indexed="8"/>
      <name val="Arial Narrow"/>
      <family val="2"/>
    </font>
    <font>
      <sz val="9"/>
      <color theme="0"/>
      <name val="Arial Narrow"/>
      <family val="2"/>
    </font>
    <font>
      <b/>
      <sz val="10"/>
      <color theme="0" tint="-0.1499984740745262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theme="0" tint="-0.249977111117893"/>
      <name val="Arial"/>
      <family val="2"/>
    </font>
    <font>
      <sz val="9"/>
      <name val="Arial Narrow"/>
      <family val="2"/>
    </font>
    <font>
      <sz val="8"/>
      <color indexed="8"/>
      <name val="Arial"/>
      <family val="2"/>
    </font>
    <font>
      <sz val="10"/>
      <color indexed="8"/>
      <name val="MS Sans Serif"/>
      <family val="2"/>
    </font>
    <font>
      <sz val="8"/>
      <color rgb="FFFF000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8"/>
      <color indexed="8"/>
      <name val="MS Sans Serif"/>
      <family val="2"/>
    </font>
    <font>
      <b/>
      <sz val="10"/>
      <color theme="0" tint="-0.34998626667073579"/>
      <name val="Arial"/>
      <family val="2"/>
    </font>
    <font>
      <sz val="9"/>
      <color theme="1"/>
      <name val="Arial Narrow"/>
      <family val="2"/>
    </font>
    <font>
      <sz val="9"/>
      <name val="Arial"/>
      <family val="2"/>
    </font>
    <font>
      <sz val="10"/>
      <color indexed="8"/>
      <name val="MS Sans Serif"/>
      <family val="2"/>
    </font>
    <font>
      <sz val="12"/>
      <color theme="1"/>
      <name val="Arial Narrow"/>
      <family val="2"/>
    </font>
    <font>
      <sz val="10"/>
      <color indexed="8"/>
      <name val="MS Sans Serif"/>
      <family val="2"/>
    </font>
    <font>
      <sz val="13"/>
      <color indexed="8"/>
      <name val="Arial Narrow"/>
      <family val="2"/>
    </font>
    <font>
      <sz val="14"/>
      <color indexed="8"/>
      <name val="Calibri Light"/>
      <family val="2"/>
    </font>
    <font>
      <b/>
      <sz val="14"/>
      <color indexed="8"/>
      <name val="Calibri Light"/>
      <family val="2"/>
    </font>
    <font>
      <b/>
      <sz val="14"/>
      <name val="Calibri Light"/>
      <family val="2"/>
    </font>
    <font>
      <b/>
      <sz val="14"/>
      <color theme="3" tint="-0.499984740745262"/>
      <name val="Calibri Light"/>
      <family val="2"/>
    </font>
    <font>
      <sz val="14"/>
      <color theme="3" tint="-0.499984740745262"/>
      <name val="Calibri Light"/>
      <family val="2"/>
    </font>
    <font>
      <b/>
      <sz val="13"/>
      <color theme="0" tint="-0.14999847407452621"/>
      <name val="Arial Narrow"/>
      <family val="2"/>
    </font>
    <font>
      <sz val="13"/>
      <name val="Arial Narrow"/>
      <family val="2"/>
    </font>
    <font>
      <sz val="13"/>
      <color theme="0" tint="-0.249977111117893"/>
      <name val="Arial Narrow"/>
      <family val="2"/>
    </font>
    <font>
      <b/>
      <sz val="15"/>
      <color indexed="8"/>
      <name val="Arial Narrow"/>
      <family val="2"/>
    </font>
    <font>
      <sz val="13"/>
      <color rgb="FFFF0000"/>
      <name val="Arial Narrow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2"/>
      <color indexed="8"/>
      <name val="Arial Narrow"/>
      <family val="2"/>
    </font>
    <font>
      <b/>
      <sz val="13"/>
      <name val="Arial"/>
      <family val="2"/>
    </font>
    <font>
      <sz val="13"/>
      <color indexed="8"/>
      <name val="MS Sans Serif"/>
      <family val="2"/>
    </font>
    <font>
      <b/>
      <sz val="13"/>
      <color theme="0"/>
      <name val="Arial"/>
      <family val="2"/>
    </font>
    <font>
      <sz val="13"/>
      <name val="Arial"/>
      <family val="2"/>
    </font>
    <font>
      <b/>
      <sz val="10"/>
      <color indexed="8"/>
      <name val="MS Sans Serif"/>
      <family val="2"/>
    </font>
    <font>
      <sz val="20"/>
      <name val="Arial"/>
      <family val="2"/>
    </font>
    <font>
      <b/>
      <sz val="9"/>
      <name val="Arial Narrow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b/>
      <sz val="12"/>
      <color indexed="8"/>
      <name val="MS Sans Serif"/>
      <family val="2"/>
    </font>
    <font>
      <sz val="10"/>
      <color indexed="8"/>
      <name val="MS Sans Serif"/>
      <family val="2"/>
    </font>
    <font>
      <sz val="14"/>
      <name val="Calibri Light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1"/>
      <color indexed="8"/>
      <name val="MS Sans Serif"/>
      <family val="2"/>
    </font>
    <font>
      <sz val="11"/>
      <name val="Arial"/>
      <family val="2"/>
    </font>
    <font>
      <b/>
      <sz val="9"/>
      <color theme="0"/>
      <name val="Arial Narrow"/>
      <family val="2"/>
    </font>
    <font>
      <sz val="14"/>
      <name val="Arial"/>
      <family val="2"/>
    </font>
    <font>
      <sz val="9"/>
      <color rgb="FF0070C0"/>
      <name val="Arial Narrow"/>
      <family val="2"/>
    </font>
    <font>
      <b/>
      <sz val="13"/>
      <color rgb="FF0070C0"/>
      <name val="Arial"/>
      <family val="2"/>
    </font>
    <font>
      <sz val="16"/>
      <name val="Arial"/>
      <family val="2"/>
    </font>
    <font>
      <sz val="10"/>
      <name val="MS Sans Serif"/>
      <family val="2"/>
    </font>
    <font>
      <b/>
      <sz val="8"/>
      <color rgb="FFFF0000"/>
      <name val="Arial"/>
      <family val="2"/>
    </font>
    <font>
      <b/>
      <sz val="16"/>
      <color theme="0"/>
      <name val="Arial"/>
      <family val="2"/>
    </font>
    <font>
      <b/>
      <sz val="13"/>
      <color indexed="8"/>
      <name val="MS Sans Serif"/>
      <family val="2"/>
    </font>
    <font>
      <b/>
      <sz val="12"/>
      <color indexed="8"/>
      <name val="Arial Narrow"/>
      <family val="2"/>
    </font>
    <font>
      <b/>
      <sz val="16"/>
      <name val="Arial"/>
      <family val="2"/>
    </font>
    <font>
      <b/>
      <sz val="11"/>
      <color indexed="8"/>
      <name val="MS Sans Serif"/>
      <family val="2"/>
    </font>
    <font>
      <b/>
      <sz val="12"/>
      <color theme="0" tint="-0.14999847407452621"/>
      <name val="Arial Narrow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sz val="12"/>
      <color indexed="8"/>
      <name val="Arial"/>
      <family val="2"/>
    </font>
    <font>
      <b/>
      <sz val="24"/>
      <color indexed="8"/>
      <name val="Calibri Light"/>
      <family val="2"/>
    </font>
    <font>
      <b/>
      <sz val="12"/>
      <color indexed="8"/>
      <name val="Calibri Light"/>
      <family val="2"/>
    </font>
    <font>
      <b/>
      <sz val="13"/>
      <color rgb="FF00B0F0"/>
      <name val="Arial"/>
      <family val="2"/>
    </font>
    <font>
      <b/>
      <sz val="12"/>
      <color rgb="FF00B0F0"/>
      <name val="Arial"/>
      <family val="2"/>
    </font>
    <font>
      <b/>
      <sz val="13"/>
      <color indexed="8"/>
      <name val="Arial Narrow"/>
      <family val="2"/>
    </font>
    <font>
      <b/>
      <sz val="13"/>
      <name val="Arial Narrow"/>
      <family val="2"/>
    </font>
    <font>
      <sz val="11"/>
      <color indexed="8"/>
      <name val="Calibri"/>
      <family val="2"/>
    </font>
    <font>
      <sz val="13"/>
      <name val="MS Sans Serif"/>
      <family val="2"/>
    </font>
    <font>
      <sz val="12"/>
      <color indexed="8"/>
      <name val="MS Sans Serif"/>
      <family val="2"/>
    </font>
    <font>
      <b/>
      <sz val="18"/>
      <color theme="0"/>
      <name val="Arial"/>
      <family val="2"/>
    </font>
    <font>
      <b/>
      <sz val="9"/>
      <name val="Arial"/>
      <family val="2"/>
    </font>
    <font>
      <b/>
      <sz val="10"/>
      <color rgb="FF00B0F0"/>
      <name val="Arial"/>
      <family val="2"/>
    </font>
    <font>
      <sz val="10"/>
      <color rgb="FF00B0F0"/>
      <name val="Arial"/>
      <family val="2"/>
    </font>
    <font>
      <sz val="10"/>
      <color theme="0"/>
      <name val="MS Sans Serif"/>
      <family val="2"/>
    </font>
    <font>
      <b/>
      <sz val="10"/>
      <color theme="1" tint="0.34998626667073579"/>
      <name val="Arial"/>
      <family val="2"/>
    </font>
    <font>
      <b/>
      <sz val="11"/>
      <color rgb="FF00B0F0"/>
      <name val="Arial"/>
      <family val="2"/>
    </font>
    <font>
      <b/>
      <sz val="20"/>
      <color theme="0"/>
      <name val="Arial"/>
      <family val="2"/>
    </font>
    <font>
      <b/>
      <sz val="16"/>
      <name val="Calibri Light"/>
      <family val="2"/>
    </font>
    <font>
      <b/>
      <sz val="13.5"/>
      <color indexed="8"/>
      <name val="MS Sans Serif"/>
      <family val="2"/>
    </font>
    <font>
      <sz val="10"/>
      <color rgb="FFFF0000"/>
      <name val="MS Sans Serif"/>
      <family val="2"/>
    </font>
    <font>
      <b/>
      <sz val="72"/>
      <color theme="0"/>
      <name val="Arial"/>
      <family val="2"/>
    </font>
    <font>
      <b/>
      <sz val="28"/>
      <color theme="0"/>
      <name val="Arial"/>
      <family val="2"/>
    </font>
    <font>
      <b/>
      <sz val="48"/>
      <color theme="0"/>
      <name val="Arial"/>
      <family val="2"/>
    </font>
    <font>
      <b/>
      <sz val="18"/>
      <name val="Calibri Light"/>
      <family val="2"/>
    </font>
    <font>
      <sz val="9"/>
      <color rgb="FFFF0000"/>
      <name val="Arial"/>
      <family val="2"/>
    </font>
    <font>
      <b/>
      <sz val="18"/>
      <color indexed="8"/>
      <name val="Arial Narrow"/>
      <family val="2"/>
    </font>
    <font>
      <b/>
      <sz val="15"/>
      <color theme="0" tint="-0.34998626667073579"/>
      <name val="Arial"/>
      <family val="2"/>
    </font>
    <font>
      <sz val="15"/>
      <color theme="0" tint="-0.34998626667073579"/>
      <name val="Arial"/>
      <family val="2"/>
    </font>
    <font>
      <sz val="13"/>
      <color rgb="FF00B0F0"/>
      <name val="Arial"/>
      <family val="2"/>
    </font>
    <font>
      <sz val="10"/>
      <color indexed="8"/>
      <name val="MS Sans Serif"/>
    </font>
    <font>
      <b/>
      <sz val="10"/>
      <color rgb="FFFF0000"/>
      <name val="Arial"/>
      <family val="2"/>
    </font>
    <font>
      <sz val="12"/>
      <color indexed="8"/>
      <name val="MS Sans Serif"/>
    </font>
    <font>
      <b/>
      <sz val="10"/>
      <color indexed="8"/>
      <name val="MS Sans Serif"/>
    </font>
    <font>
      <b/>
      <sz val="20"/>
      <color indexed="8"/>
      <name val="Calibri Light"/>
      <family val="2"/>
    </font>
    <font>
      <b/>
      <sz val="16"/>
      <color theme="3" tint="0.39997558519241921"/>
      <name val="Arial"/>
      <family val="2"/>
    </font>
    <font>
      <b/>
      <sz val="13"/>
      <color indexed="8"/>
      <name val="Arial"/>
      <family val="2"/>
    </font>
    <font>
      <b/>
      <sz val="72"/>
      <color rgb="FFFFFFFF"/>
      <name val="Arial"/>
      <family val="2"/>
    </font>
    <font>
      <sz val="13"/>
      <color indexed="8"/>
      <name val="Arial"/>
      <family val="2"/>
    </font>
    <font>
      <sz val="10"/>
      <color indexed="8"/>
      <name val="Open Sans"/>
    </font>
    <font>
      <sz val="14"/>
      <color indexed="8"/>
      <name val="Open Sans"/>
    </font>
    <font>
      <sz val="14"/>
      <color indexed="8"/>
      <name val="MS Sans Serif"/>
    </font>
    <font>
      <b/>
      <sz val="55"/>
      <color rgb="FFFFFFFF"/>
      <name val="Arial"/>
      <family val="2"/>
    </font>
    <font>
      <b/>
      <sz val="48"/>
      <color rgb="FFFFFFFF"/>
      <name val="Arial"/>
      <family val="2"/>
    </font>
    <font>
      <sz val="8"/>
      <color rgb="FF00B0F0"/>
      <name val="Arial"/>
      <family val="2"/>
    </font>
    <font>
      <b/>
      <sz val="16"/>
      <color theme="8"/>
      <name val="Arial"/>
      <family val="2"/>
    </font>
    <font>
      <sz val="14"/>
      <color rgb="FFFF0000"/>
      <name val="Calibri Light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9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/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/>
      <top/>
      <bottom/>
      <diagonal/>
    </border>
    <border>
      <left/>
      <right style="thin">
        <color rgb="FF00B050"/>
      </right>
      <top/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/>
      <right/>
      <top/>
      <bottom style="thin">
        <color rgb="FF00B050"/>
      </bottom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thin">
        <color rgb="FF00B050"/>
      </left>
      <right/>
      <top/>
      <bottom style="thin">
        <color indexed="64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 style="thin">
        <color rgb="FF00B050"/>
      </right>
      <top/>
      <bottom/>
      <diagonal/>
    </border>
    <border>
      <left style="thin">
        <color rgb="FF00B050"/>
      </left>
      <right style="thin">
        <color rgb="FF00B050"/>
      </right>
      <top/>
      <bottom style="thin">
        <color rgb="FF00B050"/>
      </bottom>
      <diagonal/>
    </border>
    <border>
      <left/>
      <right/>
      <top/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/>
      <bottom/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/>
      <top style="thin">
        <color rgb="FF002060"/>
      </top>
      <bottom/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 style="thin">
        <color rgb="FF00B050"/>
      </left>
      <right style="thin">
        <color rgb="FF002060"/>
      </right>
      <top style="thin">
        <color rgb="FF002060"/>
      </top>
      <bottom/>
      <diagonal/>
    </border>
    <border>
      <left style="thin">
        <color rgb="FF00B050"/>
      </left>
      <right style="thin">
        <color rgb="FF002060"/>
      </right>
      <top/>
      <bottom/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/>
      <bottom style="thin">
        <color theme="4" tint="-0.499984740745262"/>
      </bottom>
      <diagonal/>
    </border>
    <border>
      <left style="thin">
        <color rgb="FF00B050"/>
      </left>
      <right/>
      <top style="thin">
        <color rgb="FF002060"/>
      </top>
      <bottom/>
      <diagonal/>
    </border>
    <border>
      <left style="thin">
        <color rgb="FF00B050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2060"/>
      </right>
      <top style="thin">
        <color theme="4" tint="-0.499984740745262"/>
      </top>
      <bottom/>
      <diagonal/>
    </border>
    <border>
      <left style="thin">
        <color indexed="64"/>
      </left>
      <right style="thin">
        <color rgb="FF002060"/>
      </right>
      <top style="thin">
        <color theme="4" tint="-0.499984740745262"/>
      </top>
      <bottom/>
      <diagonal/>
    </border>
    <border>
      <left style="thin">
        <color indexed="64"/>
      </left>
      <right style="thin">
        <color rgb="FF002060"/>
      </right>
      <top/>
      <bottom/>
      <diagonal/>
    </border>
    <border>
      <left style="thin">
        <color indexed="64"/>
      </left>
      <right style="thin">
        <color rgb="FF002060"/>
      </right>
      <top/>
      <bottom style="thin">
        <color theme="4" tint="-0.499984740745262"/>
      </bottom>
      <diagonal/>
    </border>
    <border>
      <left/>
      <right style="thin">
        <color indexed="64"/>
      </right>
      <top style="thin">
        <color theme="4" tint="-0.49998474074526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2060"/>
      </right>
      <top style="thin">
        <color rgb="FF002060"/>
      </top>
      <bottom/>
      <diagonal/>
    </border>
    <border>
      <left style="thin">
        <color indexed="64"/>
      </left>
      <right style="thin">
        <color rgb="FF002060"/>
      </right>
      <top/>
      <bottom style="thin">
        <color rgb="FF002060"/>
      </bottom>
      <diagonal/>
    </border>
    <border>
      <left style="thin">
        <color rgb="FF00B050"/>
      </left>
      <right style="thin">
        <color rgb="FF002060"/>
      </right>
      <top style="thin">
        <color theme="4" tint="-0.499984740745262"/>
      </top>
      <bottom/>
      <diagonal/>
    </border>
    <border>
      <left style="thin">
        <color rgb="FF00B050"/>
      </left>
      <right style="thin">
        <color rgb="FF002060"/>
      </right>
      <top/>
      <bottom style="thin">
        <color theme="4" tint="-0.499984740745262"/>
      </bottom>
      <diagonal/>
    </border>
    <border>
      <left/>
      <right/>
      <top/>
      <bottom style="thin">
        <color indexed="21"/>
      </bottom>
      <diagonal/>
    </border>
    <border>
      <left style="thin">
        <color rgb="FF00B050"/>
      </left>
      <right style="thin">
        <color rgb="FF00B050"/>
      </right>
      <top style="thin">
        <color rgb="FF002060"/>
      </top>
      <bottom/>
      <diagonal/>
    </border>
    <border>
      <left style="thin">
        <color rgb="FF00B050"/>
      </left>
      <right style="thin">
        <color rgb="FF00B050"/>
      </right>
      <top/>
      <bottom style="thin">
        <color rgb="FF00206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B050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/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14999847407452621"/>
      </bottom>
      <diagonal/>
    </border>
    <border>
      <left style="thin">
        <color theme="0" tint="-0.249977111117893"/>
      </left>
      <right/>
      <top/>
      <bottom style="thin">
        <color theme="0" tint="-0.14999847407452621"/>
      </bottom>
      <diagonal/>
    </border>
    <border>
      <left/>
      <right style="thin">
        <color theme="0" tint="-0.249977111117893"/>
      </right>
      <top/>
      <bottom style="thin">
        <color theme="0" tint="-0.14999847407452621"/>
      </bottom>
      <diagonal/>
    </border>
  </borders>
  <cellStyleXfs count="179">
    <xf numFmtId="0" fontId="0" fillId="0" borderId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9" fillId="0" borderId="0"/>
    <xf numFmtId="9" fontId="39" fillId="0" borderId="0" applyFont="0" applyFill="0" applyBorder="0" applyAlignment="0" applyProtection="0"/>
    <xf numFmtId="0" fontId="17" fillId="0" borderId="0"/>
    <xf numFmtId="0" fontId="48" fillId="0" borderId="0"/>
    <xf numFmtId="0" fontId="24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50" fillId="0" borderId="0"/>
    <xf numFmtId="0" fontId="11" fillId="0" borderId="0"/>
    <xf numFmtId="0" fontId="76" fillId="0" borderId="0"/>
    <xf numFmtId="0" fontId="10" fillId="0" borderId="0"/>
    <xf numFmtId="0" fontId="78" fillId="0" borderId="0"/>
    <xf numFmtId="9" fontId="24" fillId="0" borderId="0" applyFont="0" applyFill="0" applyBorder="0" applyAlignment="0" applyProtection="0"/>
    <xf numFmtId="0" fontId="9" fillId="0" borderId="0"/>
    <xf numFmtId="0" fontId="2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4" fillId="0" borderId="0"/>
    <xf numFmtId="0" fontId="9" fillId="0" borderId="0"/>
    <xf numFmtId="0" fontId="23" fillId="0" borderId="0"/>
    <xf numFmtId="0" fontId="9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3" fillId="0" borderId="0"/>
    <xf numFmtId="0" fontId="3" fillId="0" borderId="0"/>
    <xf numFmtId="0" fontId="3" fillId="0" borderId="0"/>
    <xf numFmtId="0" fontId="10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" fillId="0" borderId="0"/>
    <xf numFmtId="0" fontId="3" fillId="0" borderId="0"/>
    <xf numFmtId="0" fontId="107" fillId="0" borderId="0"/>
    <xf numFmtId="0" fontId="3" fillId="0" borderId="0"/>
    <xf numFmtId="0" fontId="3" fillId="0" borderId="0"/>
    <xf numFmtId="0" fontId="107" fillId="0" borderId="0"/>
    <xf numFmtId="0" fontId="3" fillId="0" borderId="0"/>
    <xf numFmtId="0" fontId="3" fillId="0" borderId="0"/>
    <xf numFmtId="0" fontId="107" fillId="0" borderId="0"/>
    <xf numFmtId="0" fontId="3" fillId="0" borderId="0"/>
    <xf numFmtId="0" fontId="3" fillId="0" borderId="0"/>
    <xf numFmtId="0" fontId="107" fillId="0" borderId="0"/>
    <xf numFmtId="0" fontId="3" fillId="0" borderId="0"/>
    <xf numFmtId="0" fontId="3" fillId="0" borderId="0"/>
    <xf numFmtId="0" fontId="107" fillId="0" borderId="0"/>
    <xf numFmtId="0" fontId="3" fillId="0" borderId="0"/>
    <xf numFmtId="0" fontId="3" fillId="0" borderId="0"/>
    <xf numFmtId="0" fontId="107" fillId="0" borderId="0"/>
    <xf numFmtId="0" fontId="3" fillId="0" borderId="0"/>
    <xf numFmtId="0" fontId="3" fillId="0" borderId="0"/>
    <xf numFmtId="0" fontId="10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30" fillId="0" borderId="0"/>
  </cellStyleXfs>
  <cellXfs count="1061">
    <xf numFmtId="0" fontId="0" fillId="0" borderId="0" xfId="0" applyNumberFormat="1" applyFill="1" applyBorder="1" applyAlignment="1" applyProtection="1"/>
    <xf numFmtId="0" fontId="20" fillId="0" borderId="0" xfId="0" applyNumberFormat="1" applyFont="1" applyFill="1" applyBorder="1" applyAlignment="1" applyProtection="1"/>
    <xf numFmtId="0" fontId="32" fillId="0" borderId="0" xfId="0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/>
    <xf numFmtId="0" fontId="25" fillId="0" borderId="0" xfId="0" applyNumberFormat="1" applyFont="1" applyFill="1" applyBorder="1" applyAlignment="1" applyProtection="1">
      <alignment horizontal="left" vertical="center"/>
    </xf>
    <xf numFmtId="0" fontId="34" fillId="0" borderId="0" xfId="0" applyNumberFormat="1" applyFont="1" applyFill="1" applyBorder="1" applyAlignment="1" applyProtection="1"/>
    <xf numFmtId="0" fontId="34" fillId="0" borderId="0" xfId="0" applyNumberFormat="1" applyFont="1" applyFill="1" applyBorder="1" applyAlignment="1" applyProtection="1">
      <alignment horizontal="center"/>
    </xf>
    <xf numFmtId="0" fontId="34" fillId="0" borderId="0" xfId="0" applyNumberFormat="1" applyFont="1" applyFill="1" applyBorder="1" applyAlignment="1" applyProtection="1">
      <alignment horizontal="right" textRotation="90"/>
    </xf>
    <xf numFmtId="0" fontId="33" fillId="0" borderId="0" xfId="0" applyFont="1" applyFill="1" applyBorder="1" applyAlignment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/>
    </xf>
    <xf numFmtId="164" fontId="34" fillId="0" borderId="0" xfId="0" applyNumberFormat="1" applyFont="1" applyFill="1" applyAlignment="1">
      <alignment horizontal="center" vertical="center"/>
    </xf>
    <xf numFmtId="0" fontId="37" fillId="4" borderId="0" xfId="23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>
      <alignment horizontal="center" vertical="center" wrapText="1"/>
    </xf>
    <xf numFmtId="0" fontId="37" fillId="4" borderId="0" xfId="23" applyNumberFormat="1" applyFont="1" applyFill="1" applyBorder="1" applyAlignment="1" applyProtection="1">
      <alignment horizontal="left" vertical="center"/>
    </xf>
    <xf numFmtId="0" fontId="37" fillId="0" borderId="0" xfId="27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>
      <alignment horizontal="center" vertical="center"/>
    </xf>
    <xf numFmtId="0" fontId="25" fillId="0" borderId="0" xfId="23" applyNumberFormat="1" applyFont="1" applyFill="1" applyBorder="1" applyAlignment="1" applyProtection="1">
      <alignment horizontal="center" vertical="center"/>
    </xf>
    <xf numFmtId="0" fontId="25" fillId="0" borderId="0" xfId="23" applyNumberFormat="1" applyFont="1" applyFill="1" applyBorder="1" applyAlignment="1" applyProtection="1">
      <alignment horizontal="center" vertical="center" wrapText="1"/>
    </xf>
    <xf numFmtId="0" fontId="37" fillId="0" borderId="0" xfId="0" applyNumberFormat="1" applyFont="1" applyFill="1" applyBorder="1" applyAlignment="1" applyProtection="1">
      <alignment horizontal="center" vertical="center" wrapText="1"/>
    </xf>
    <xf numFmtId="0" fontId="37" fillId="0" borderId="0" xfId="0" applyNumberFormat="1" applyFont="1" applyFill="1" applyBorder="1" applyAlignment="1" applyProtection="1">
      <alignment horizontal="left" vertical="top" wrapText="1"/>
    </xf>
    <xf numFmtId="0" fontId="37" fillId="0" borderId="0" xfId="23" applyNumberFormat="1" applyFont="1" applyFill="1" applyBorder="1" applyAlignment="1" applyProtection="1">
      <alignment horizontal="left" vertical="top" wrapText="1"/>
    </xf>
    <xf numFmtId="0" fontId="37" fillId="4" borderId="0" xfId="0" applyNumberFormat="1" applyFont="1" applyFill="1" applyBorder="1" applyAlignment="1" applyProtection="1">
      <alignment horizontal="left" vertical="top" wrapText="1"/>
    </xf>
    <xf numFmtId="0" fontId="28" fillId="0" borderId="0" xfId="0" applyNumberFormat="1" applyFont="1" applyFill="1" applyBorder="1" applyAlignment="1" applyProtection="1">
      <alignment vertical="center" wrapText="1"/>
    </xf>
    <xf numFmtId="0" fontId="28" fillId="0" borderId="0" xfId="0" applyNumberFormat="1" applyFont="1" applyFill="1" applyBorder="1" applyAlignment="1" applyProtection="1">
      <alignment horizontal="center" vertical="center" wrapText="1"/>
    </xf>
    <xf numFmtId="0" fontId="37" fillId="4" borderId="0" xfId="23" applyNumberFormat="1" applyFont="1" applyFill="1" applyBorder="1" applyAlignment="1" applyProtection="1">
      <alignment horizontal="center" vertical="center" wrapText="1"/>
    </xf>
    <xf numFmtId="0" fontId="31" fillId="4" borderId="0" xfId="23" applyFont="1" applyFill="1" applyBorder="1"/>
    <xf numFmtId="0" fontId="31" fillId="0" borderId="0" xfId="23" applyFont="1" applyBorder="1"/>
    <xf numFmtId="0" fontId="37" fillId="0" borderId="0" xfId="23" applyNumberFormat="1" applyFont="1" applyFill="1" applyBorder="1" applyAlignment="1" applyProtection="1">
      <alignment horizontal="center" vertical="center" wrapText="1"/>
    </xf>
    <xf numFmtId="0" fontId="31" fillId="0" borderId="0" xfId="23" applyFont="1" applyFill="1" applyBorder="1"/>
    <xf numFmtId="0" fontId="46" fillId="4" borderId="0" xfId="23" applyFont="1" applyFill="1" applyBorder="1" applyAlignment="1">
      <alignment horizontal="left"/>
    </xf>
    <xf numFmtId="0" fontId="46" fillId="4" borderId="0" xfId="23" applyFont="1" applyFill="1" applyBorder="1"/>
    <xf numFmtId="0" fontId="51" fillId="0" borderId="0" xfId="0" applyNumberFormat="1" applyFont="1" applyFill="1" applyBorder="1" applyAlignment="1" applyProtection="1"/>
    <xf numFmtId="0" fontId="51" fillId="0" borderId="0" xfId="0" applyNumberFormat="1" applyFont="1" applyFill="1" applyBorder="1" applyAlignment="1" applyProtection="1">
      <alignment horizontal="center" vertical="center"/>
    </xf>
    <xf numFmtId="0" fontId="52" fillId="0" borderId="0" xfId="0" applyNumberFormat="1" applyFont="1" applyFill="1" applyBorder="1" applyAlignment="1" applyProtection="1"/>
    <xf numFmtId="0" fontId="52" fillId="0" borderId="0" xfId="0" applyNumberFormat="1" applyFont="1" applyFill="1" applyBorder="1" applyAlignment="1" applyProtection="1">
      <alignment horizontal="center" vertical="center"/>
    </xf>
    <xf numFmtId="0" fontId="53" fillId="0" borderId="0" xfId="0" applyFont="1" applyBorder="1" applyAlignment="1">
      <alignment horizontal="center" vertical="center"/>
    </xf>
    <xf numFmtId="0" fontId="53" fillId="0" borderId="0" xfId="0" applyNumberFormat="1" applyFont="1" applyFill="1" applyBorder="1" applyAlignment="1" applyProtection="1"/>
    <xf numFmtId="3" fontId="52" fillId="0" borderId="0" xfId="0" applyNumberFormat="1" applyFont="1" applyFill="1" applyBorder="1" applyAlignment="1" applyProtection="1">
      <alignment horizontal="center" vertical="center"/>
    </xf>
    <xf numFmtId="3" fontId="52" fillId="0" borderId="0" xfId="0" applyNumberFormat="1" applyFont="1" applyFill="1" applyBorder="1" applyAlignment="1" applyProtection="1"/>
    <xf numFmtId="0" fontId="55" fillId="0" borderId="0" xfId="0" applyFont="1" applyBorder="1" applyAlignment="1">
      <alignment vertical="center"/>
    </xf>
    <xf numFmtId="3" fontId="56" fillId="0" borderId="0" xfId="0" applyNumberFormat="1" applyFont="1" applyFill="1" applyBorder="1" applyAlignment="1" applyProtection="1">
      <alignment horizontal="center" vertical="center"/>
    </xf>
    <xf numFmtId="0" fontId="53" fillId="0" borderId="0" xfId="0" applyFont="1" applyBorder="1" applyAlignment="1">
      <alignment vertical="center"/>
    </xf>
    <xf numFmtId="0" fontId="53" fillId="2" borderId="0" xfId="0" applyFont="1" applyFill="1" applyBorder="1" applyAlignment="1">
      <alignment horizontal="left" vertical="center"/>
    </xf>
    <xf numFmtId="0" fontId="53" fillId="7" borderId="0" xfId="0" applyFont="1" applyFill="1" applyBorder="1" applyAlignment="1">
      <alignment horizontal="left" vertical="center"/>
    </xf>
    <xf numFmtId="3" fontId="52" fillId="7" borderId="0" xfId="0" applyNumberFormat="1" applyFont="1" applyFill="1" applyBorder="1" applyAlignment="1" applyProtection="1">
      <alignment horizontal="center" vertical="center"/>
    </xf>
    <xf numFmtId="0" fontId="52" fillId="7" borderId="0" xfId="0" applyNumberFormat="1" applyFont="1" applyFill="1" applyBorder="1" applyAlignment="1" applyProtection="1">
      <alignment horizontal="center" vertical="center"/>
    </xf>
    <xf numFmtId="0" fontId="52" fillId="7" borderId="4" xfId="0" applyNumberFormat="1" applyFont="1" applyFill="1" applyBorder="1" applyAlignment="1" applyProtection="1">
      <alignment horizontal="center" vertical="center"/>
    </xf>
    <xf numFmtId="3" fontId="52" fillId="7" borderId="5" xfId="0" applyNumberFormat="1" applyFont="1" applyFill="1" applyBorder="1" applyAlignment="1" applyProtection="1">
      <alignment horizontal="center" vertical="center"/>
    </xf>
    <xf numFmtId="3" fontId="52" fillId="7" borderId="2" xfId="0" applyNumberFormat="1" applyFont="1" applyFill="1" applyBorder="1" applyAlignment="1" applyProtection="1">
      <alignment horizontal="center" vertical="center"/>
    </xf>
    <xf numFmtId="3" fontId="52" fillId="7" borderId="4" xfId="0" applyNumberFormat="1" applyFont="1" applyFill="1" applyBorder="1" applyAlignment="1" applyProtection="1">
      <alignment horizontal="center" vertical="center"/>
    </xf>
    <xf numFmtId="0" fontId="43" fillId="6" borderId="0" xfId="0" applyNumberFormat="1" applyFont="1" applyFill="1" applyBorder="1" applyAlignment="1" applyProtection="1">
      <alignment horizontal="center" vertical="center" wrapText="1"/>
    </xf>
    <xf numFmtId="0" fontId="43" fillId="6" borderId="0" xfId="0" applyFont="1" applyFill="1" applyBorder="1" applyAlignment="1">
      <alignment horizontal="center" vertical="center" wrapText="1"/>
    </xf>
    <xf numFmtId="0" fontId="57" fillId="6" borderId="0" xfId="0" applyFont="1" applyFill="1" applyBorder="1" applyAlignment="1">
      <alignment horizontal="center" vertical="center" wrapText="1"/>
    </xf>
    <xf numFmtId="0" fontId="51" fillId="0" borderId="0" xfId="0" applyFont="1" applyAlignment="1">
      <alignment horizontal="center" vertical="center"/>
    </xf>
    <xf numFmtId="0" fontId="58" fillId="0" borderId="0" xfId="0" applyNumberFormat="1" applyFont="1" applyFill="1" applyBorder="1" applyAlignment="1" applyProtection="1"/>
    <xf numFmtId="0" fontId="51" fillId="0" borderId="5" xfId="0" applyNumberFormat="1" applyFont="1" applyFill="1" applyBorder="1" applyAlignment="1" applyProtection="1">
      <alignment horizontal="center" vertical="center"/>
    </xf>
    <xf numFmtId="0" fontId="59" fillId="0" borderId="0" xfId="0" applyNumberFormat="1" applyFont="1" applyFill="1" applyBorder="1" applyAlignment="1" applyProtection="1"/>
    <xf numFmtId="0" fontId="60" fillId="0" borderId="0" xfId="0" applyNumberFormat="1" applyFont="1" applyFill="1" applyBorder="1" applyAlignment="1" applyProtection="1"/>
    <xf numFmtId="10" fontId="61" fillId="0" borderId="0" xfId="24" applyNumberFormat="1" applyFont="1" applyAlignment="1">
      <alignment horizontal="center" vertical="center"/>
    </xf>
    <xf numFmtId="0" fontId="41" fillId="0" borderId="0" xfId="0" applyNumberFormat="1" applyFont="1" applyFill="1" applyBorder="1" applyAlignment="1" applyProtection="1">
      <alignment horizontal="center"/>
    </xf>
    <xf numFmtId="0" fontId="41" fillId="0" borderId="0" xfId="0" applyNumberFormat="1" applyFont="1" applyFill="1" applyBorder="1" applyAlignment="1" applyProtection="1"/>
    <xf numFmtId="0" fontId="62" fillId="0" borderId="0" xfId="0" applyNumberFormat="1" applyFont="1" applyFill="1" applyBorder="1" applyAlignment="1" applyProtection="1"/>
    <xf numFmtId="0" fontId="66" fillId="0" borderId="10" xfId="0" applyNumberFormat="1" applyFont="1" applyFill="1" applyBorder="1" applyAlignment="1" applyProtection="1">
      <alignment horizontal="center" vertical="center" wrapText="1"/>
    </xf>
    <xf numFmtId="0" fontId="66" fillId="0" borderId="11" xfId="0" applyNumberFormat="1" applyFont="1" applyFill="1" applyBorder="1" applyAlignment="1" applyProtection="1">
      <alignment horizontal="center" vertical="center" wrapText="1"/>
    </xf>
    <xf numFmtId="0" fontId="63" fillId="0" borderId="0" xfId="0" applyNumberFormat="1" applyFont="1" applyFill="1" applyBorder="1" applyAlignment="1" applyProtection="1">
      <alignment horizontal="left"/>
    </xf>
    <xf numFmtId="0" fontId="65" fillId="0" borderId="0" xfId="0" applyNumberFormat="1" applyFont="1" applyFill="1" applyBorder="1" applyAlignment="1" applyProtection="1">
      <alignment horizontal="left"/>
    </xf>
    <xf numFmtId="0" fontId="63" fillId="0" borderId="0" xfId="0" applyNumberFormat="1" applyFont="1" applyFill="1" applyBorder="1" applyAlignment="1" applyProtection="1">
      <alignment horizontal="center" vertical="top"/>
    </xf>
    <xf numFmtId="0" fontId="37" fillId="4" borderId="0" xfId="27" applyNumberFormat="1" applyFont="1" applyFill="1" applyBorder="1" applyAlignment="1" applyProtection="1">
      <alignment horizontal="center" vertical="center"/>
    </xf>
    <xf numFmtId="0" fontId="63" fillId="0" borderId="0" xfId="0" applyNumberFormat="1" applyFont="1" applyFill="1" applyBorder="1" applyAlignment="1" applyProtection="1">
      <alignment horizontal="center" vertical="center"/>
    </xf>
    <xf numFmtId="0" fontId="63" fillId="0" borderId="0" xfId="0" applyNumberFormat="1" applyFont="1" applyFill="1" applyBorder="1" applyAlignment="1" applyProtection="1">
      <alignment horizontal="center"/>
    </xf>
    <xf numFmtId="0" fontId="43" fillId="0" borderId="0" xfId="0" applyNumberFormat="1" applyFont="1" applyFill="1" applyBorder="1" applyAlignment="1" applyProtection="1">
      <alignment horizontal="center" vertical="top"/>
    </xf>
    <xf numFmtId="0" fontId="43" fillId="0" borderId="0" xfId="0" applyNumberFormat="1" applyFont="1" applyFill="1" applyBorder="1" applyAlignment="1" applyProtection="1">
      <alignment horizontal="center" vertical="center"/>
    </xf>
    <xf numFmtId="0" fontId="63" fillId="0" borderId="0" xfId="0" applyNumberFormat="1" applyFont="1" applyFill="1" applyBorder="1" applyAlignment="1" applyProtection="1">
      <alignment horizontal="left"/>
    </xf>
    <xf numFmtId="0" fontId="68" fillId="0" borderId="10" xfId="0" applyNumberFormat="1" applyFont="1" applyFill="1" applyBorder="1" applyAlignment="1" applyProtection="1">
      <alignment horizontal="center" vertical="center" wrapText="1"/>
    </xf>
    <xf numFmtId="0" fontId="68" fillId="0" borderId="11" xfId="0" applyNumberFormat="1" applyFont="1" applyFill="1" applyBorder="1" applyAlignment="1" applyProtection="1">
      <alignment horizontal="center" vertical="center" wrapText="1"/>
    </xf>
    <xf numFmtId="0" fontId="69" fillId="0" borderId="0" xfId="0" applyNumberFormat="1" applyFont="1" applyFill="1" applyBorder="1" applyAlignment="1" applyProtection="1"/>
    <xf numFmtId="0" fontId="68" fillId="0" borderId="0" xfId="0" applyNumberFormat="1" applyFont="1" applyFill="1" applyBorder="1" applyAlignment="1" applyProtection="1">
      <alignment horizontal="center" vertical="top"/>
    </xf>
    <xf numFmtId="0" fontId="68" fillId="0" borderId="16" xfId="0" applyNumberFormat="1" applyFont="1" applyFill="1" applyBorder="1" applyAlignment="1" applyProtection="1">
      <alignment horizontal="center" vertical="center"/>
    </xf>
    <xf numFmtId="0" fontId="69" fillId="0" borderId="0" xfId="0" applyNumberFormat="1" applyFont="1" applyFill="1" applyBorder="1" applyAlignment="1" applyProtection="1">
      <alignment horizontal="center"/>
    </xf>
    <xf numFmtId="0" fontId="68" fillId="0" borderId="0" xfId="0" applyFont="1" applyFill="1" applyBorder="1" applyAlignment="1">
      <alignment horizontal="center" vertical="top"/>
    </xf>
    <xf numFmtId="0" fontId="71" fillId="0" borderId="0" xfId="0" applyFont="1" applyFill="1" applyBorder="1" applyAlignment="1">
      <alignment horizontal="left"/>
    </xf>
    <xf numFmtId="0" fontId="72" fillId="0" borderId="0" xfId="0" applyNumberFormat="1" applyFont="1" applyFill="1" applyBorder="1" applyAlignment="1" applyProtection="1"/>
    <xf numFmtId="0" fontId="71" fillId="7" borderId="0" xfId="0" applyFont="1" applyFill="1" applyBorder="1" applyAlignment="1">
      <alignment horizontal="left"/>
    </xf>
    <xf numFmtId="0" fontId="68" fillId="0" borderId="0" xfId="0" applyNumberFormat="1" applyFont="1" applyFill="1" applyBorder="1" applyAlignment="1" applyProtection="1">
      <alignment horizontal="center" vertical="center"/>
    </xf>
    <xf numFmtId="0" fontId="68" fillId="0" borderId="14" xfId="0" applyNumberFormat="1" applyFont="1" applyFill="1" applyBorder="1" applyAlignment="1" applyProtection="1">
      <alignment horizontal="center" vertical="center"/>
    </xf>
    <xf numFmtId="0" fontId="68" fillId="0" borderId="0" xfId="27" applyNumberFormat="1" applyFont="1" applyFill="1" applyBorder="1" applyAlignment="1" applyProtection="1">
      <alignment horizontal="center" vertical="top"/>
    </xf>
    <xf numFmtId="0" fontId="74" fillId="0" borderId="0" xfId="0" applyNumberFormat="1" applyFont="1" applyFill="1" applyBorder="1" applyAlignment="1" applyProtection="1">
      <alignment vertical="center" wrapText="1"/>
    </xf>
    <xf numFmtId="0" fontId="49" fillId="4" borderId="0" xfId="0" applyFont="1" applyFill="1" applyAlignment="1">
      <alignment horizontal="left"/>
    </xf>
    <xf numFmtId="0" fontId="25" fillId="4" borderId="0" xfId="26" applyNumberFormat="1" applyFont="1" applyFill="1" applyBorder="1" applyAlignment="1" applyProtection="1">
      <alignment horizontal="center" vertical="center"/>
    </xf>
    <xf numFmtId="0" fontId="25" fillId="4" borderId="0" xfId="0" applyNumberFormat="1" applyFont="1" applyFill="1" applyBorder="1" applyAlignment="1" applyProtection="1"/>
    <xf numFmtId="0" fontId="28" fillId="4" borderId="0" xfId="0" applyNumberFormat="1" applyFont="1" applyFill="1" applyBorder="1" applyAlignment="1" applyProtection="1">
      <alignment vertical="center" wrapText="1"/>
    </xf>
    <xf numFmtId="0" fontId="31" fillId="4" borderId="0" xfId="0" applyFont="1" applyFill="1"/>
    <xf numFmtId="0" fontId="25" fillId="4" borderId="0" xfId="27" applyNumberFormat="1" applyFont="1" applyFill="1" applyBorder="1" applyAlignment="1" applyProtection="1">
      <alignment horizontal="center" vertical="center"/>
    </xf>
    <xf numFmtId="0" fontId="32" fillId="4" borderId="0" xfId="0" applyNumberFormat="1" applyFont="1" applyFill="1" applyBorder="1" applyAlignment="1" applyProtection="1">
      <alignment horizontal="center" vertical="center"/>
    </xf>
    <xf numFmtId="0" fontId="35" fillId="7" borderId="0" xfId="0" applyNumberFormat="1" applyFont="1" applyFill="1" applyBorder="1" applyAlignment="1" applyProtection="1">
      <alignment horizontal="center" vertical="center"/>
    </xf>
    <xf numFmtId="0" fontId="35" fillId="0" borderId="0" xfId="0" applyNumberFormat="1" applyFont="1" applyFill="1" applyBorder="1" applyAlignment="1" applyProtection="1">
      <alignment horizontal="center" vertical="center"/>
    </xf>
    <xf numFmtId="0" fontId="66" fillId="7" borderId="0" xfId="0" applyNumberFormat="1" applyFont="1" applyFill="1" applyBorder="1" applyAlignment="1" applyProtection="1">
      <alignment horizontal="center" vertical="center"/>
    </xf>
    <xf numFmtId="0" fontId="43" fillId="7" borderId="0" xfId="0" applyNumberFormat="1" applyFont="1" applyFill="1" applyBorder="1" applyAlignment="1" applyProtection="1">
      <alignment vertical="center"/>
    </xf>
    <xf numFmtId="0" fontId="43" fillId="0" borderId="0" xfId="0" applyNumberFormat="1" applyFont="1" applyFill="1" applyBorder="1" applyAlignment="1" applyProtection="1">
      <alignment vertical="center"/>
    </xf>
    <xf numFmtId="0" fontId="75" fillId="0" borderId="8" xfId="0" applyNumberFormat="1" applyFont="1" applyFill="1" applyBorder="1" applyAlignment="1" applyProtection="1">
      <alignment horizontal="center" vertical="center"/>
    </xf>
    <xf numFmtId="0" fontId="75" fillId="0" borderId="6" xfId="0" applyNumberFormat="1" applyFont="1" applyFill="1" applyBorder="1" applyAlignment="1" applyProtection="1">
      <alignment horizontal="center" vertical="center"/>
    </xf>
    <xf numFmtId="0" fontId="63" fillId="6" borderId="7" xfId="0" applyNumberFormat="1" applyFont="1" applyFill="1" applyBorder="1" applyAlignment="1" applyProtection="1">
      <alignment horizontal="center" vertical="center"/>
    </xf>
    <xf numFmtId="0" fontId="75" fillId="0" borderId="0" xfId="0" applyNumberFormat="1" applyFont="1" applyFill="1" applyBorder="1" applyAlignment="1" applyProtection="1">
      <alignment horizontal="center" vertical="center"/>
    </xf>
    <xf numFmtId="0" fontId="75" fillId="6" borderId="7" xfId="0" applyNumberFormat="1" applyFont="1" applyFill="1" applyBorder="1" applyAlignment="1" applyProtection="1">
      <alignment horizontal="center" vertical="center"/>
    </xf>
    <xf numFmtId="0" fontId="68" fillId="0" borderId="0" xfId="0" applyFont="1" applyFill="1" applyBorder="1" applyAlignment="1">
      <alignment horizontal="center" vertical="center"/>
    </xf>
    <xf numFmtId="0" fontId="65" fillId="0" borderId="0" xfId="0" applyFont="1" applyFill="1" applyBorder="1" applyAlignment="1">
      <alignment horizontal="left"/>
    </xf>
    <xf numFmtId="0" fontId="37" fillId="0" borderId="0" xfId="0" applyNumberFormat="1" applyFont="1" applyFill="1" applyBorder="1" applyAlignment="1" applyProtection="1">
      <alignment horizontal="center" vertical="center"/>
    </xf>
    <xf numFmtId="0" fontId="37" fillId="4" borderId="0" xfId="0" applyNumberFormat="1" applyFont="1" applyFill="1" applyBorder="1" applyAlignment="1" applyProtection="1">
      <alignment horizontal="center" vertical="center"/>
    </xf>
    <xf numFmtId="0" fontId="37" fillId="4" borderId="0" xfId="23" applyNumberFormat="1" applyFont="1" applyFill="1" applyBorder="1" applyAlignment="1" applyProtection="1">
      <alignment horizontal="center" vertical="center" wrapText="1"/>
    </xf>
    <xf numFmtId="0" fontId="37" fillId="0" borderId="0" xfId="23" applyNumberFormat="1" applyFont="1" applyFill="1" applyBorder="1" applyAlignment="1" applyProtection="1">
      <alignment horizontal="center" vertical="center" wrapText="1"/>
    </xf>
    <xf numFmtId="0" fontId="25" fillId="4" borderId="0" xfId="0" applyNumberFormat="1" applyFont="1" applyFill="1" applyBorder="1" applyAlignment="1" applyProtection="1">
      <alignment horizontal="center"/>
    </xf>
    <xf numFmtId="0" fontId="25" fillId="0" borderId="0" xfId="0" applyNumberFormat="1" applyFont="1" applyFill="1" applyBorder="1" applyAlignment="1" applyProtection="1">
      <alignment horizontal="center"/>
    </xf>
    <xf numFmtId="0" fontId="58" fillId="0" borderId="0" xfId="24" applyNumberFormat="1" applyFont="1" applyAlignment="1">
      <alignment horizontal="center" vertical="center"/>
    </xf>
    <xf numFmtId="0" fontId="58" fillId="0" borderId="0" xfId="0" applyNumberFormat="1" applyFont="1" applyAlignment="1">
      <alignment horizontal="center" vertical="center"/>
    </xf>
    <xf numFmtId="0" fontId="58" fillId="0" borderId="5" xfId="24" applyNumberFormat="1" applyFont="1" applyBorder="1" applyAlignment="1">
      <alignment horizontal="center" vertical="center"/>
    </xf>
    <xf numFmtId="0" fontId="37" fillId="0" borderId="0" xfId="0" applyNumberFormat="1" applyFont="1" applyFill="1" applyBorder="1" applyAlignment="1" applyProtection="1">
      <alignment horizontal="center" vertical="center"/>
    </xf>
    <xf numFmtId="0" fontId="37" fillId="0" borderId="0" xfId="0" applyNumberFormat="1" applyFont="1" applyFill="1" applyBorder="1" applyAlignment="1" applyProtection="1">
      <alignment horizontal="center" vertical="center" wrapText="1"/>
    </xf>
    <xf numFmtId="3" fontId="56" fillId="7" borderId="0" xfId="0" applyNumberFormat="1" applyFont="1" applyFill="1" applyBorder="1" applyAlignment="1" applyProtection="1">
      <alignment horizontal="center" vertical="center"/>
    </xf>
    <xf numFmtId="0" fontId="77" fillId="0" borderId="0" xfId="0" applyNumberFormat="1" applyFont="1" applyFill="1" applyBorder="1" applyAlignment="1" applyProtection="1">
      <alignment horizontal="center"/>
    </xf>
    <xf numFmtId="0" fontId="51" fillId="0" borderId="0" xfId="0" applyNumberFormat="1" applyFont="1" applyFill="1" applyBorder="1" applyAlignment="1" applyProtection="1">
      <alignment horizontal="center"/>
    </xf>
    <xf numFmtId="0" fontId="54" fillId="6" borderId="0" xfId="0" applyNumberFormat="1" applyFont="1" applyFill="1" applyBorder="1" applyAlignment="1" applyProtection="1">
      <alignment horizontal="center" textRotation="90" wrapText="1"/>
    </xf>
    <xf numFmtId="0" fontId="37" fillId="0" borderId="0" xfId="0" applyNumberFormat="1" applyFont="1" applyFill="1" applyBorder="1" applyAlignment="1" applyProtection="1">
      <alignment horizontal="center" vertical="center"/>
    </xf>
    <xf numFmtId="0" fontId="37" fillId="4" borderId="0" xfId="0" applyNumberFormat="1" applyFont="1" applyFill="1" applyBorder="1" applyAlignment="1" applyProtection="1">
      <alignment horizontal="center" vertical="center"/>
    </xf>
    <xf numFmtId="0" fontId="37" fillId="4" borderId="0" xfId="23" applyNumberFormat="1" applyFont="1" applyFill="1" applyBorder="1" applyAlignment="1" applyProtection="1">
      <alignment horizontal="center" vertical="center" wrapText="1"/>
    </xf>
    <xf numFmtId="0" fontId="82" fillId="0" borderId="0" xfId="0" applyNumberFormat="1" applyFont="1" applyFill="1" applyBorder="1" applyAlignment="1" applyProtection="1"/>
    <xf numFmtId="0" fontId="66" fillId="0" borderId="0" xfId="0" applyNumberFormat="1" applyFont="1" applyFill="1" applyBorder="1" applyAlignment="1" applyProtection="1">
      <alignment horizontal="left"/>
    </xf>
    <xf numFmtId="0" fontId="83" fillId="0" borderId="0" xfId="0" applyNumberFormat="1" applyFont="1" applyFill="1" applyBorder="1" applyAlignment="1" applyProtection="1">
      <alignment horizontal="left"/>
    </xf>
    <xf numFmtId="0" fontId="84" fillId="0" borderId="0" xfId="0" applyNumberFormat="1" applyFont="1" applyFill="1" applyBorder="1" applyAlignment="1" applyProtection="1">
      <alignment horizontal="center" vertical="center" wrapText="1"/>
    </xf>
    <xf numFmtId="0" fontId="51" fillId="3" borderId="0" xfId="0" applyNumberFormat="1" applyFont="1" applyFill="1" applyBorder="1" applyAlignment="1" applyProtection="1"/>
    <xf numFmtId="0" fontId="57" fillId="3" borderId="0" xfId="0" applyFont="1" applyFill="1" applyBorder="1" applyAlignment="1">
      <alignment horizontal="center" vertical="center" wrapText="1"/>
    </xf>
    <xf numFmtId="10" fontId="61" fillId="3" borderId="0" xfId="24" applyNumberFormat="1" applyFont="1" applyFill="1" applyAlignment="1">
      <alignment horizontal="center" vertical="center"/>
    </xf>
    <xf numFmtId="0" fontId="51" fillId="3" borderId="0" xfId="0" applyNumberFormat="1" applyFont="1" applyFill="1" applyBorder="1" applyAlignment="1" applyProtection="1">
      <alignment horizontal="center" vertical="center"/>
    </xf>
    <xf numFmtId="10" fontId="58" fillId="3" borderId="0" xfId="24" applyNumberFormat="1" applyFont="1" applyFill="1" applyAlignment="1">
      <alignment horizontal="center" vertical="center"/>
    </xf>
    <xf numFmtId="0" fontId="58" fillId="3" borderId="0" xfId="24" applyNumberFormat="1" applyFont="1" applyFill="1" applyAlignment="1">
      <alignment horizontal="center" vertical="center"/>
    </xf>
    <xf numFmtId="2" fontId="58" fillId="3" borderId="0" xfId="24" applyNumberFormat="1" applyFont="1" applyFill="1" applyAlignment="1">
      <alignment horizontal="center" vertical="center"/>
    </xf>
    <xf numFmtId="0" fontId="58" fillId="3" borderId="0" xfId="0" applyNumberFormat="1" applyFont="1" applyFill="1" applyAlignment="1">
      <alignment horizontal="center" vertical="center"/>
    </xf>
    <xf numFmtId="0" fontId="68" fillId="0" borderId="0" xfId="0" applyNumberFormat="1" applyFont="1" applyFill="1" applyBorder="1" applyAlignment="1" applyProtection="1">
      <alignment horizontal="left" vertical="center"/>
    </xf>
    <xf numFmtId="0" fontId="63" fillId="0" borderId="0" xfId="0" applyNumberFormat="1" applyFont="1" applyFill="1" applyBorder="1" applyAlignment="1" applyProtection="1">
      <alignment horizontal="left"/>
    </xf>
    <xf numFmtId="0" fontId="51" fillId="0" borderId="0" xfId="0" applyFont="1" applyFill="1" applyAlignment="1">
      <alignment horizontal="center" vertical="center"/>
    </xf>
    <xf numFmtId="0" fontId="71" fillId="7" borderId="14" xfId="0" applyFont="1" applyFill="1" applyBorder="1" applyAlignment="1">
      <alignment horizontal="left"/>
    </xf>
    <xf numFmtId="0" fontId="68" fillId="0" borderId="0" xfId="0" applyNumberFormat="1" applyFont="1" applyFill="1" applyBorder="1" applyAlignment="1" applyProtection="1"/>
    <xf numFmtId="0" fontId="66" fillId="0" borderId="14" xfId="0" applyNumberFormat="1" applyFont="1" applyFill="1" applyBorder="1" applyAlignment="1" applyProtection="1">
      <alignment horizontal="center" vertical="center" wrapText="1"/>
    </xf>
    <xf numFmtId="0" fontId="68" fillId="0" borderId="0" xfId="0" applyNumberFormat="1" applyFont="1" applyFill="1" applyBorder="1" applyAlignment="1" applyProtection="1">
      <alignment horizontal="left"/>
    </xf>
    <xf numFmtId="0" fontId="68" fillId="0" borderId="0" xfId="0" applyNumberFormat="1" applyFont="1" applyFill="1" applyBorder="1" applyAlignment="1" applyProtection="1">
      <alignment horizontal="left"/>
    </xf>
    <xf numFmtId="0" fontId="69" fillId="0" borderId="3" xfId="0" applyNumberFormat="1" applyFont="1" applyFill="1" applyBorder="1" applyAlignment="1" applyProtection="1"/>
    <xf numFmtId="0" fontId="68" fillId="0" borderId="14" xfId="0" applyNumberFormat="1" applyFont="1" applyFill="1" applyBorder="1" applyAlignment="1" applyProtection="1">
      <alignment horizontal="center" vertical="center" wrapText="1"/>
    </xf>
    <xf numFmtId="0" fontId="71" fillId="7" borderId="0" xfId="0" applyFont="1" applyFill="1" applyBorder="1" applyAlignment="1">
      <alignment horizontal="left" vertical="center"/>
    </xf>
    <xf numFmtId="0" fontId="86" fillId="4" borderId="0" xfId="27" applyNumberFormat="1" applyFont="1" applyFill="1" applyBorder="1" applyAlignment="1" applyProtection="1">
      <alignment horizontal="center" vertical="center"/>
    </xf>
    <xf numFmtId="0" fontId="68" fillId="0" borderId="0" xfId="0" applyNumberFormat="1" applyFont="1" applyFill="1" applyBorder="1" applyAlignment="1" applyProtection="1">
      <alignment horizontal="left" vertical="center"/>
    </xf>
    <xf numFmtId="0" fontId="70" fillId="6" borderId="16" xfId="0" applyNumberFormat="1" applyFont="1" applyFill="1" applyBorder="1" applyAlignment="1" applyProtection="1">
      <alignment horizontal="left" vertical="center"/>
    </xf>
    <xf numFmtId="0" fontId="63" fillId="0" borderId="0" xfId="0" applyNumberFormat="1" applyFont="1" applyFill="1" applyBorder="1" applyAlignment="1" applyProtection="1">
      <alignment horizontal="left"/>
    </xf>
    <xf numFmtId="0" fontId="69" fillId="0" borderId="0" xfId="0" applyNumberFormat="1" applyFont="1" applyFill="1" applyBorder="1" applyAlignment="1" applyProtection="1">
      <alignment horizontal="left" vertical="center"/>
    </xf>
    <xf numFmtId="0" fontId="68" fillId="0" borderId="14" xfId="0" applyNumberFormat="1" applyFont="1" applyFill="1" applyBorder="1" applyAlignment="1" applyProtection="1">
      <alignment horizontal="left" vertical="center" wrapText="1"/>
    </xf>
    <xf numFmtId="0" fontId="71" fillId="0" borderId="16" xfId="0" applyFont="1" applyFill="1" applyBorder="1" applyAlignment="1">
      <alignment horizontal="left" vertical="center"/>
    </xf>
    <xf numFmtId="0" fontId="23" fillId="0" borderId="19" xfId="0" applyFont="1" applyFill="1" applyBorder="1" applyAlignment="1">
      <alignment horizontal="center"/>
    </xf>
    <xf numFmtId="0" fontId="68" fillId="0" borderId="0" xfId="0" applyNumberFormat="1" applyFont="1" applyFill="1" applyBorder="1" applyAlignment="1" applyProtection="1">
      <alignment horizontal="left" vertical="top"/>
    </xf>
    <xf numFmtId="0" fontId="87" fillId="7" borderId="14" xfId="0" applyFont="1" applyFill="1" applyBorder="1" applyAlignment="1">
      <alignment horizontal="center"/>
    </xf>
    <xf numFmtId="0" fontId="63" fillId="0" borderId="0" xfId="0" applyNumberFormat="1" applyFont="1" applyFill="1" applyBorder="1" applyAlignment="1" applyProtection="1">
      <alignment horizontal="left" vertical="center"/>
    </xf>
    <xf numFmtId="0" fontId="71" fillId="0" borderId="19" xfId="0" applyFont="1" applyFill="1" applyBorder="1" applyAlignment="1">
      <alignment horizontal="left"/>
    </xf>
    <xf numFmtId="0" fontId="89" fillId="0" borderId="0" xfId="0" applyNumberFormat="1" applyFont="1" applyFill="1" applyBorder="1" applyAlignment="1" applyProtection="1"/>
    <xf numFmtId="0" fontId="64" fillId="6" borderId="16" xfId="0" applyNumberFormat="1" applyFont="1" applyFill="1" applyBorder="1" applyAlignment="1" applyProtection="1">
      <alignment horizontal="center" vertical="center"/>
    </xf>
    <xf numFmtId="0" fontId="71" fillId="0" borderId="0" xfId="0" applyFont="1" applyFill="1" applyBorder="1" applyAlignment="1">
      <alignment horizontal="left" vertical="center"/>
    </xf>
    <xf numFmtId="0" fontId="71" fillId="7" borderId="0" xfId="0" applyFont="1" applyFill="1" applyBorder="1" applyAlignment="1">
      <alignment horizontal="center" vertical="center"/>
    </xf>
    <xf numFmtId="0" fontId="68" fillId="0" borderId="17" xfId="0" applyNumberFormat="1" applyFont="1" applyFill="1" applyBorder="1" applyAlignment="1" applyProtection="1">
      <alignment horizontal="center" vertical="center"/>
    </xf>
    <xf numFmtId="0" fontId="65" fillId="0" borderId="0" xfId="0" applyFont="1" applyFill="1" applyBorder="1" applyAlignment="1">
      <alignment horizontal="left" vertical="center"/>
    </xf>
    <xf numFmtId="0" fontId="71" fillId="0" borderId="19" xfId="0" applyFont="1" applyFill="1" applyBorder="1" applyAlignment="1">
      <alignment horizontal="center" vertical="center" wrapText="1"/>
    </xf>
    <xf numFmtId="0" fontId="71" fillId="0" borderId="0" xfId="0" applyFont="1" applyFill="1" applyBorder="1" applyAlignment="1">
      <alignment horizontal="center" vertical="center"/>
    </xf>
    <xf numFmtId="0" fontId="71" fillId="0" borderId="17" xfId="0" applyNumberFormat="1" applyFont="1" applyFill="1" applyBorder="1" applyAlignment="1" applyProtection="1">
      <alignment horizontal="center" vertical="center"/>
    </xf>
    <xf numFmtId="0" fontId="71" fillId="0" borderId="20" xfId="0" applyNumberFormat="1" applyFont="1" applyFill="1" applyBorder="1" applyAlignment="1" applyProtection="1">
      <alignment horizontal="center" vertical="center"/>
    </xf>
    <xf numFmtId="0" fontId="71" fillId="7" borderId="17" xfId="0" applyNumberFormat="1" applyFont="1" applyFill="1" applyBorder="1" applyAlignment="1" applyProtection="1">
      <alignment horizontal="center" vertical="center"/>
    </xf>
    <xf numFmtId="0" fontId="83" fillId="7" borderId="0" xfId="23" applyFont="1" applyFill="1" applyBorder="1" applyAlignment="1">
      <alignment horizontal="center" vertical="center"/>
    </xf>
    <xf numFmtId="0" fontId="83" fillId="7" borderId="17" xfId="0" applyNumberFormat="1" applyFont="1" applyFill="1" applyBorder="1" applyAlignment="1" applyProtection="1">
      <alignment horizontal="center" vertical="center"/>
    </xf>
    <xf numFmtId="0" fontId="71" fillId="0" borderId="43" xfId="0" applyNumberFormat="1" applyFont="1" applyFill="1" applyBorder="1" applyAlignment="1" applyProtection="1">
      <alignment horizontal="center" vertical="center"/>
    </xf>
    <xf numFmtId="0" fontId="65" fillId="7" borderId="0" xfId="0" applyFont="1" applyFill="1" applyBorder="1" applyAlignment="1">
      <alignment horizontal="left"/>
    </xf>
    <xf numFmtId="0" fontId="23" fillId="0" borderId="0" xfId="0" applyFont="1" applyFill="1" applyBorder="1" applyAlignment="1">
      <alignment horizontal="center"/>
    </xf>
    <xf numFmtId="0" fontId="23" fillId="7" borderId="0" xfId="0" applyFont="1" applyFill="1" applyBorder="1" applyAlignment="1">
      <alignment horizontal="center"/>
    </xf>
    <xf numFmtId="0" fontId="66" fillId="0" borderId="14" xfId="0" applyNumberFormat="1" applyFont="1" applyFill="1" applyBorder="1" applyAlignment="1" applyProtection="1">
      <alignment horizontal="center" vertical="center"/>
    </xf>
    <xf numFmtId="0" fontId="66" fillId="0" borderId="14" xfId="0" applyNumberFormat="1" applyFont="1" applyFill="1" applyBorder="1" applyAlignment="1" applyProtection="1">
      <alignment horizontal="center" vertical="top" wrapText="1"/>
    </xf>
    <xf numFmtId="0" fontId="63" fillId="0" borderId="0" xfId="0" applyNumberFormat="1" applyFont="1" applyFill="1" applyBorder="1" applyAlignment="1" applyProtection="1">
      <alignment horizontal="left" vertical="top"/>
    </xf>
    <xf numFmtId="0" fontId="0" fillId="0" borderId="0" xfId="0" applyNumberFormat="1" applyFill="1" applyBorder="1" applyAlignment="1" applyProtection="1">
      <alignment vertical="top"/>
    </xf>
    <xf numFmtId="0" fontId="65" fillId="0" borderId="0" xfId="0" applyFont="1" applyFill="1" applyBorder="1" applyAlignment="1">
      <alignment horizontal="left" vertical="top" wrapText="1"/>
    </xf>
    <xf numFmtId="0" fontId="71" fillId="0" borderId="0" xfId="0" applyFont="1" applyFill="1" applyBorder="1" applyAlignment="1">
      <alignment horizontal="center"/>
    </xf>
    <xf numFmtId="0" fontId="71" fillId="0" borderId="0" xfId="0" applyFont="1" applyFill="1" applyBorder="1" applyAlignment="1">
      <alignment horizontal="left" vertical="top" wrapText="1"/>
    </xf>
    <xf numFmtId="0" fontId="71" fillId="0" borderId="0" xfId="0" applyFont="1" applyFill="1" applyBorder="1" applyAlignment="1">
      <alignment horizontal="left" vertical="top"/>
    </xf>
    <xf numFmtId="0" fontId="63" fillId="0" borderId="14" xfId="0" applyNumberFormat="1" applyFont="1" applyFill="1" applyBorder="1" applyAlignment="1" applyProtection="1">
      <alignment horizontal="center" vertical="center" wrapText="1"/>
    </xf>
    <xf numFmtId="0" fontId="87" fillId="7" borderId="0" xfId="0" applyFont="1" applyFill="1" applyBorder="1" applyAlignment="1">
      <alignment horizontal="center"/>
    </xf>
    <xf numFmtId="0" fontId="68" fillId="7" borderId="0" xfId="0" applyFont="1" applyFill="1" applyBorder="1" applyAlignment="1">
      <alignment horizontal="center"/>
    </xf>
    <xf numFmtId="0" fontId="83" fillId="0" borderId="0" xfId="0" applyFont="1" applyFill="1" applyBorder="1" applyAlignment="1">
      <alignment horizontal="left" vertical="center"/>
    </xf>
    <xf numFmtId="0" fontId="71" fillId="7" borderId="0" xfId="0" applyNumberFormat="1" applyFont="1" applyFill="1" applyBorder="1" applyAlignment="1" applyProtection="1">
      <alignment horizontal="left" vertical="center"/>
    </xf>
    <xf numFmtId="0" fontId="68" fillId="0" borderId="0" xfId="0" applyFont="1" applyFill="1" applyBorder="1" applyAlignment="1">
      <alignment horizontal="center"/>
    </xf>
    <xf numFmtId="0" fontId="68" fillId="0" borderId="12" xfId="0" applyNumberFormat="1" applyFont="1" applyFill="1" applyBorder="1" applyAlignment="1" applyProtection="1">
      <alignment horizontal="center" vertical="center"/>
    </xf>
    <xf numFmtId="0" fontId="71" fillId="0" borderId="0" xfId="0" applyNumberFormat="1" applyFont="1" applyFill="1" applyBorder="1" applyAlignment="1" applyProtection="1">
      <alignment horizontal="left" vertical="center"/>
    </xf>
    <xf numFmtId="0" fontId="71" fillId="7" borderId="0" xfId="0" applyFont="1" applyFill="1" applyBorder="1" applyAlignment="1">
      <alignment horizontal="center"/>
    </xf>
    <xf numFmtId="0" fontId="71" fillId="7" borderId="14" xfId="0" applyFont="1" applyFill="1" applyBorder="1" applyAlignment="1">
      <alignment horizontal="center"/>
    </xf>
    <xf numFmtId="0" fontId="71" fillId="0" borderId="19" xfId="0" applyFont="1" applyFill="1" applyBorder="1" applyAlignment="1">
      <alignment horizontal="center"/>
    </xf>
    <xf numFmtId="0" fontId="71" fillId="7" borderId="14" xfId="0" applyFont="1" applyFill="1" applyBorder="1" applyAlignment="1">
      <alignment horizontal="left" vertical="center"/>
    </xf>
    <xf numFmtId="0" fontId="71" fillId="7" borderId="19" xfId="0" applyNumberFormat="1" applyFont="1" applyFill="1" applyBorder="1" applyAlignment="1" applyProtection="1">
      <alignment horizontal="left" vertical="center"/>
    </xf>
    <xf numFmtId="0" fontId="65" fillId="7" borderId="0" xfId="0" applyFont="1" applyFill="1" applyBorder="1" applyAlignment="1">
      <alignment horizontal="left" vertical="center"/>
    </xf>
    <xf numFmtId="0" fontId="23" fillId="7" borderId="0" xfId="0" applyFont="1" applyFill="1" applyBorder="1" applyAlignment="1">
      <alignment horizontal="left" vertical="center"/>
    </xf>
    <xf numFmtId="0" fontId="65" fillId="0" borderId="19" xfId="0" applyFont="1" applyFill="1" applyBorder="1" applyAlignment="1">
      <alignment horizontal="left" vertical="center"/>
    </xf>
    <xf numFmtId="0" fontId="71" fillId="0" borderId="19" xfId="0" applyFont="1" applyFill="1" applyBorder="1" applyAlignment="1">
      <alignment horizontal="left" vertical="center"/>
    </xf>
    <xf numFmtId="0" fontId="87" fillId="0" borderId="19" xfId="0" applyFont="1" applyFill="1" applyBorder="1" applyAlignment="1">
      <alignment horizontal="center"/>
    </xf>
    <xf numFmtId="0" fontId="71" fillId="0" borderId="19" xfId="0" applyNumberFormat="1" applyFont="1" applyFill="1" applyBorder="1" applyAlignment="1" applyProtection="1">
      <alignment horizontal="center" vertical="center" wrapText="1"/>
    </xf>
    <xf numFmtId="0" fontId="83" fillId="7" borderId="0" xfId="23" applyFont="1" applyFill="1" applyBorder="1" applyAlignment="1">
      <alignment horizontal="left"/>
    </xf>
    <xf numFmtId="0" fontId="83" fillId="0" borderId="0" xfId="23" applyFont="1" applyFill="1" applyBorder="1" applyAlignment="1">
      <alignment horizontal="left"/>
    </xf>
    <xf numFmtId="0" fontId="23" fillId="0" borderId="0" xfId="23" applyFont="1" applyFill="1" applyBorder="1" applyAlignment="1">
      <alignment horizontal="left"/>
    </xf>
    <xf numFmtId="0" fontId="23" fillId="0" borderId="0" xfId="23" applyFont="1" applyFill="1" applyBorder="1" applyAlignment="1">
      <alignment horizontal="center" wrapText="1"/>
    </xf>
    <xf numFmtId="0" fontId="68" fillId="0" borderId="12" xfId="0" applyNumberFormat="1" applyFont="1" applyFill="1" applyBorder="1" applyAlignment="1" applyProtection="1">
      <alignment horizontal="center"/>
    </xf>
    <xf numFmtId="0" fontId="23" fillId="3" borderId="17" xfId="0" applyNumberFormat="1" applyFont="1" applyFill="1" applyBorder="1" applyAlignment="1" applyProtection="1">
      <alignment horizontal="center" vertical="center"/>
    </xf>
    <xf numFmtId="0" fontId="23" fillId="7" borderId="17" xfId="0" applyNumberFormat="1" applyFont="1" applyFill="1" applyBorder="1" applyAlignment="1" applyProtection="1">
      <alignment horizontal="center" vertical="center"/>
    </xf>
    <xf numFmtId="0" fontId="65" fillId="7" borderId="0" xfId="0" applyFont="1" applyFill="1" applyBorder="1" applyAlignment="1">
      <alignment horizontal="left" vertical="top" wrapText="1"/>
    </xf>
    <xf numFmtId="0" fontId="83" fillId="7" borderId="0" xfId="0" applyFont="1" applyFill="1" applyBorder="1" applyAlignment="1">
      <alignment horizontal="left" vertical="top" wrapText="1"/>
    </xf>
    <xf numFmtId="0" fontId="65" fillId="7" borderId="0" xfId="0" applyFont="1" applyFill="1" applyBorder="1" applyAlignment="1">
      <alignment horizontal="left" vertical="top"/>
    </xf>
    <xf numFmtId="0" fontId="65" fillId="0" borderId="0" xfId="0" applyFont="1" applyFill="1" applyBorder="1" applyAlignment="1">
      <alignment horizontal="left" vertical="top"/>
    </xf>
    <xf numFmtId="0" fontId="65" fillId="0" borderId="19" xfId="0" applyFont="1" applyFill="1" applyBorder="1" applyAlignment="1">
      <alignment horizontal="left" vertical="top" wrapText="1"/>
    </xf>
    <xf numFmtId="0" fontId="65" fillId="7" borderId="14" xfId="0" applyFont="1" applyFill="1" applyBorder="1" applyAlignment="1">
      <alignment horizontal="left" vertical="top" wrapText="1"/>
    </xf>
    <xf numFmtId="0" fontId="23" fillId="7" borderId="14" xfId="0" applyFont="1" applyFill="1" applyBorder="1" applyAlignment="1">
      <alignment horizontal="center"/>
    </xf>
    <xf numFmtId="0" fontId="83" fillId="7" borderId="0" xfId="0" applyFont="1" applyFill="1" applyBorder="1" applyAlignment="1">
      <alignment horizontal="left" wrapText="1"/>
    </xf>
    <xf numFmtId="0" fontId="83" fillId="0" borderId="0" xfId="0" applyFont="1" applyFill="1" applyBorder="1" applyAlignment="1">
      <alignment horizontal="left"/>
    </xf>
    <xf numFmtId="0" fontId="23" fillId="0" borderId="0" xfId="0" applyFont="1" applyFill="1" applyBorder="1" applyAlignment="1">
      <alignment horizontal="left"/>
    </xf>
    <xf numFmtId="0" fontId="67" fillId="2" borderId="0" xfId="33" applyFont="1" applyFill="1" applyBorder="1" applyAlignment="1">
      <alignment horizontal="left" vertical="center"/>
    </xf>
    <xf numFmtId="0" fontId="65" fillId="0" borderId="19" xfId="0" applyFont="1" applyFill="1" applyBorder="1" applyAlignment="1">
      <alignment horizontal="left"/>
    </xf>
    <xf numFmtId="0" fontId="65" fillId="7" borderId="14" xfId="0" applyFont="1" applyFill="1" applyBorder="1" applyAlignment="1">
      <alignment horizontal="left"/>
    </xf>
    <xf numFmtId="0" fontId="71" fillId="3" borderId="0" xfId="0" applyFont="1" applyFill="1" applyBorder="1" applyAlignment="1">
      <alignment horizontal="center"/>
    </xf>
    <xf numFmtId="0" fontId="68" fillId="0" borderId="0" xfId="0" applyFont="1" applyFill="1" applyBorder="1" applyAlignment="1">
      <alignment horizontal="left" vertical="center"/>
    </xf>
    <xf numFmtId="0" fontId="68" fillId="0" borderId="19" xfId="0" applyFont="1" applyFill="1" applyBorder="1" applyAlignment="1">
      <alignment horizontal="center"/>
    </xf>
    <xf numFmtId="0" fontId="68" fillId="7" borderId="17" xfId="0" applyNumberFormat="1" applyFont="1" applyFill="1" applyBorder="1" applyAlignment="1" applyProtection="1">
      <alignment horizontal="center" vertical="center"/>
    </xf>
    <xf numFmtId="0" fontId="71" fillId="7" borderId="0" xfId="0" applyFont="1" applyFill="1" applyBorder="1" applyAlignment="1">
      <alignment horizontal="center" vertical="center"/>
    </xf>
    <xf numFmtId="0" fontId="71" fillId="7" borderId="16" xfId="0" applyFont="1" applyFill="1" applyBorder="1" applyAlignment="1">
      <alignment horizontal="left" vertical="center"/>
    </xf>
    <xf numFmtId="0" fontId="71" fillId="7" borderId="17" xfId="0" applyNumberFormat="1" applyFont="1" applyFill="1" applyBorder="1" applyAlignment="1" applyProtection="1">
      <alignment horizontal="center" vertical="center"/>
    </xf>
    <xf numFmtId="0" fontId="71" fillId="7" borderId="0" xfId="0" applyFont="1" applyFill="1" applyBorder="1" applyAlignment="1">
      <alignment horizontal="left" vertical="center"/>
    </xf>
    <xf numFmtId="0" fontId="23" fillId="7" borderId="17" xfId="0" applyNumberFormat="1" applyFont="1" applyFill="1" applyBorder="1" applyAlignment="1" applyProtection="1">
      <alignment horizontal="center" vertical="center"/>
    </xf>
    <xf numFmtId="0" fontId="23" fillId="3" borderId="17" xfId="0" applyNumberFormat="1" applyFont="1" applyFill="1" applyBorder="1" applyAlignment="1" applyProtection="1">
      <alignment horizontal="center" vertical="center"/>
    </xf>
    <xf numFmtId="0" fontId="92" fillId="0" borderId="0" xfId="0" applyNumberFormat="1" applyFont="1" applyFill="1" applyBorder="1" applyAlignment="1" applyProtection="1"/>
    <xf numFmtId="0" fontId="23" fillId="7" borderId="0" xfId="0" applyNumberFormat="1" applyFont="1" applyFill="1" applyBorder="1" applyAlignment="1" applyProtection="1">
      <alignment horizontal="center" vertical="center"/>
    </xf>
    <xf numFmtId="0" fontId="65" fillId="3" borderId="0" xfId="0" applyFont="1" applyFill="1" applyBorder="1" applyAlignment="1">
      <alignment horizontal="left"/>
    </xf>
    <xf numFmtId="0" fontId="65" fillId="7" borderId="19" xfId="0" applyNumberFormat="1" applyFont="1" applyFill="1" applyBorder="1" applyAlignment="1" applyProtection="1">
      <alignment horizontal="left"/>
    </xf>
    <xf numFmtId="0" fontId="68" fillId="0" borderId="19" xfId="0" applyFont="1" applyFill="1" applyBorder="1" applyAlignment="1">
      <alignment horizontal="center" vertical="center"/>
    </xf>
    <xf numFmtId="0" fontId="71" fillId="7" borderId="14" xfId="23" applyNumberFormat="1" applyFont="1" applyFill="1" applyBorder="1" applyAlignment="1" applyProtection="1">
      <alignment horizontal="center" vertical="center"/>
    </xf>
    <xf numFmtId="0" fontId="71" fillId="7" borderId="0" xfId="23" applyNumberFormat="1" applyFont="1" applyFill="1" applyBorder="1" applyAlignment="1" applyProtection="1">
      <alignment horizontal="center" vertical="center"/>
    </xf>
    <xf numFmtId="0" fontId="71" fillId="7" borderId="19" xfId="23" applyNumberFormat="1" applyFont="1" applyFill="1" applyBorder="1" applyAlignment="1" applyProtection="1">
      <alignment horizontal="center" vertical="center"/>
    </xf>
    <xf numFmtId="0" fontId="71" fillId="3" borderId="0" xfId="23" applyNumberFormat="1" applyFont="1" applyFill="1" applyBorder="1" applyAlignment="1" applyProtection="1">
      <alignment horizontal="center" vertical="center"/>
    </xf>
    <xf numFmtId="0" fontId="71" fillId="3" borderId="17" xfId="0" applyNumberFormat="1" applyFont="1" applyFill="1" applyBorder="1" applyAlignment="1" applyProtection="1">
      <alignment horizontal="center" vertical="center"/>
    </xf>
    <xf numFmtId="0" fontId="63" fillId="0" borderId="0" xfId="0" applyFont="1" applyFill="1" applyBorder="1" applyAlignment="1">
      <alignment horizontal="center" vertical="center"/>
    </xf>
    <xf numFmtId="0" fontId="93" fillId="2" borderId="0" xfId="33" applyFont="1" applyFill="1" applyBorder="1" applyAlignment="1">
      <alignment horizontal="left" vertical="center"/>
    </xf>
    <xf numFmtId="0" fontId="63" fillId="7" borderId="0" xfId="0" applyFont="1" applyFill="1" applyBorder="1" applyAlignment="1">
      <alignment horizontal="center"/>
    </xf>
    <xf numFmtId="0" fontId="77" fillId="0" borderId="0" xfId="0" applyNumberFormat="1" applyFont="1" applyFill="1" applyBorder="1" applyAlignment="1" applyProtection="1"/>
    <xf numFmtId="0" fontId="68" fillId="7" borderId="37" xfId="23" applyNumberFormat="1" applyFont="1" applyFill="1" applyBorder="1" applyAlignment="1" applyProtection="1">
      <alignment horizontal="center" vertical="center"/>
    </xf>
    <xf numFmtId="0" fontId="71" fillId="3" borderId="16" xfId="0" applyFont="1" applyFill="1" applyBorder="1" applyAlignment="1">
      <alignment horizontal="left" vertical="center"/>
    </xf>
    <xf numFmtId="0" fontId="71" fillId="7" borderId="19" xfId="0" applyFont="1" applyFill="1" applyBorder="1" applyAlignment="1">
      <alignment horizontal="center" vertical="center"/>
    </xf>
    <xf numFmtId="0" fontId="92" fillId="0" borderId="0" xfId="0" applyNumberFormat="1" applyFont="1" applyFill="1" applyBorder="1" applyAlignment="1" applyProtection="1">
      <alignment horizontal="center"/>
    </xf>
    <xf numFmtId="0" fontId="63" fillId="7" borderId="0" xfId="0" applyFont="1" applyFill="1" applyBorder="1" applyAlignment="1">
      <alignment horizontal="center" vertical="center"/>
    </xf>
    <xf numFmtId="0" fontId="71" fillId="7" borderId="0" xfId="0" applyFont="1" applyFill="1" applyBorder="1" applyAlignment="1">
      <alignment horizontal="left" vertical="top" wrapText="1"/>
    </xf>
    <xf numFmtId="0" fontId="71" fillId="7" borderId="19" xfId="0" applyFont="1" applyFill="1" applyBorder="1" applyAlignment="1">
      <alignment horizontal="left" vertical="top" wrapText="1"/>
    </xf>
    <xf numFmtId="0" fontId="43" fillId="7" borderId="0" xfId="23" applyFont="1" applyFill="1" applyBorder="1" applyAlignment="1">
      <alignment horizontal="center" vertical="center" wrapText="1"/>
    </xf>
    <xf numFmtId="0" fontId="66" fillId="0" borderId="0" xfId="0" applyNumberFormat="1" applyFont="1" applyFill="1" applyBorder="1" applyAlignment="1" applyProtection="1">
      <alignment horizontal="center" vertical="center"/>
    </xf>
    <xf numFmtId="0" fontId="95" fillId="0" borderId="0" xfId="0" applyNumberFormat="1" applyFont="1" applyFill="1" applyBorder="1" applyAlignment="1" applyProtection="1">
      <alignment horizontal="center" vertical="center"/>
    </xf>
    <xf numFmtId="0" fontId="71" fillId="7" borderId="33" xfId="0" applyFont="1" applyFill="1" applyBorder="1" applyAlignment="1">
      <alignment horizontal="left" vertical="center"/>
    </xf>
    <xf numFmtId="0" fontId="63" fillId="0" borderId="10" xfId="0" applyNumberFormat="1" applyFont="1" applyFill="1" applyBorder="1" applyAlignment="1" applyProtection="1">
      <alignment horizontal="center" vertical="center" wrapText="1"/>
    </xf>
    <xf numFmtId="0" fontId="96" fillId="5" borderId="0" xfId="0" applyNumberFormat="1" applyFont="1" applyFill="1" applyBorder="1" applyAlignment="1" applyProtection="1">
      <alignment horizontal="center" vertical="center" wrapText="1"/>
    </xf>
    <xf numFmtId="0" fontId="96" fillId="0" borderId="0" xfId="0" applyNumberFormat="1" applyFont="1" applyFill="1" applyBorder="1" applyAlignment="1" applyProtection="1">
      <alignment vertical="center" wrapText="1"/>
    </xf>
    <xf numFmtId="0" fontId="93" fillId="0" borderId="0" xfId="0" applyNumberFormat="1" applyFont="1" applyFill="1" applyBorder="1" applyAlignment="1" applyProtection="1">
      <alignment horizontal="center" vertical="center"/>
    </xf>
    <xf numFmtId="0" fontId="93" fillId="0" borderId="0" xfId="0" applyNumberFormat="1" applyFont="1" applyFill="1" applyBorder="1" applyAlignment="1" applyProtection="1"/>
    <xf numFmtId="0" fontId="63" fillId="3" borderId="0" xfId="0" applyFont="1" applyFill="1" applyBorder="1" applyAlignment="1">
      <alignment horizontal="center"/>
    </xf>
    <xf numFmtId="0" fontId="72" fillId="0" borderId="0" xfId="0" applyNumberFormat="1" applyFont="1" applyFill="1" applyBorder="1" applyAlignment="1" applyProtection="1">
      <alignment horizontal="center"/>
    </xf>
    <xf numFmtId="0" fontId="68" fillId="3" borderId="0" xfId="0" applyFont="1" applyFill="1" applyBorder="1" applyAlignment="1">
      <alignment horizontal="center"/>
    </xf>
    <xf numFmtId="0" fontId="98" fillId="0" borderId="0" xfId="0" applyFont="1" applyFill="1" applyBorder="1" applyAlignment="1">
      <alignment horizontal="center" vertical="center"/>
    </xf>
    <xf numFmtId="0" fontId="98" fillId="7" borderId="0" xfId="0" applyFont="1" applyFill="1" applyBorder="1" applyAlignment="1">
      <alignment horizontal="center" vertical="center"/>
    </xf>
    <xf numFmtId="0" fontId="68" fillId="7" borderId="25" xfId="0" applyFont="1" applyFill="1" applyBorder="1" applyAlignment="1">
      <alignment horizontal="center"/>
    </xf>
    <xf numFmtId="0" fontId="68" fillId="0" borderId="32" xfId="0" applyFont="1" applyFill="1" applyBorder="1" applyAlignment="1">
      <alignment horizontal="center"/>
    </xf>
    <xf numFmtId="0" fontId="68" fillId="0" borderId="25" xfId="0" applyFont="1" applyFill="1" applyBorder="1" applyAlignment="1">
      <alignment horizontal="center"/>
    </xf>
    <xf numFmtId="0" fontId="68" fillId="7" borderId="36" xfId="0" applyFont="1" applyFill="1" applyBorder="1" applyAlignment="1">
      <alignment horizontal="center"/>
    </xf>
    <xf numFmtId="0" fontId="65" fillId="7" borderId="0" xfId="0" applyNumberFormat="1" applyFont="1" applyFill="1" applyBorder="1" applyAlignment="1" applyProtection="1">
      <alignment horizontal="left"/>
    </xf>
    <xf numFmtId="0" fontId="37" fillId="4" borderId="0" xfId="0" applyNumberFormat="1" applyFont="1" applyFill="1" applyBorder="1" applyAlignment="1" applyProtection="1">
      <alignment horizontal="center" vertical="center"/>
    </xf>
    <xf numFmtId="0" fontId="35" fillId="6" borderId="7" xfId="0" applyNumberFormat="1" applyFont="1" applyFill="1" applyBorder="1" applyAlignment="1" applyProtection="1">
      <alignment horizontal="center" vertical="center"/>
    </xf>
    <xf numFmtId="0" fontId="103" fillId="7" borderId="14" xfId="0" applyFont="1" applyFill="1" applyBorder="1" applyAlignment="1">
      <alignment horizontal="center"/>
    </xf>
    <xf numFmtId="0" fontId="103" fillId="7" borderId="0" xfId="0" applyFont="1" applyFill="1" applyBorder="1" applyAlignment="1">
      <alignment horizontal="center"/>
    </xf>
    <xf numFmtId="0" fontId="103" fillId="0" borderId="0" xfId="0" applyFont="1" applyFill="1" applyBorder="1" applyAlignment="1">
      <alignment horizontal="center"/>
    </xf>
    <xf numFmtId="0" fontId="66" fillId="7" borderId="0" xfId="0" applyFont="1" applyFill="1" applyBorder="1" applyAlignment="1">
      <alignment horizontal="center"/>
    </xf>
    <xf numFmtId="0" fontId="66" fillId="3" borderId="0" xfId="0" applyFont="1" applyFill="1" applyBorder="1" applyAlignment="1">
      <alignment horizontal="center"/>
    </xf>
    <xf numFmtId="0" fontId="66" fillId="0" borderId="0" xfId="0" applyFont="1" applyFill="1" applyBorder="1" applyAlignment="1">
      <alignment horizontal="center"/>
    </xf>
    <xf numFmtId="0" fontId="66" fillId="0" borderId="19" xfId="0" applyFont="1" applyFill="1" applyBorder="1" applyAlignment="1">
      <alignment horizontal="center"/>
    </xf>
    <xf numFmtId="0" fontId="23" fillId="0" borderId="19" xfId="40" applyFont="1" applyFill="1" applyBorder="1" applyAlignment="1">
      <alignment horizontal="center"/>
    </xf>
    <xf numFmtId="0" fontId="23" fillId="0" borderId="0" xfId="40" applyFont="1" applyFill="1" applyBorder="1" applyAlignment="1">
      <alignment horizontal="center"/>
    </xf>
    <xf numFmtId="0" fontId="23" fillId="7" borderId="0" xfId="40" applyFont="1" applyFill="1" applyBorder="1" applyAlignment="1">
      <alignment horizontal="center"/>
    </xf>
    <xf numFmtId="0" fontId="23" fillId="7" borderId="14" xfId="40" applyFont="1" applyFill="1" applyBorder="1" applyAlignment="1">
      <alignment horizontal="center"/>
    </xf>
    <xf numFmtId="0" fontId="23" fillId="3" borderId="17" xfId="0" applyNumberFormat="1" applyFont="1" applyFill="1" applyBorder="1" applyAlignment="1" applyProtection="1">
      <alignment horizontal="center" vertical="center"/>
    </xf>
    <xf numFmtId="0" fontId="104" fillId="7" borderId="14" xfId="0" applyFont="1" applyFill="1" applyBorder="1" applyAlignment="1">
      <alignment horizontal="center"/>
    </xf>
    <xf numFmtId="0" fontId="104" fillId="7" borderId="0" xfId="0" applyFont="1" applyFill="1" applyBorder="1" applyAlignment="1">
      <alignment horizontal="center"/>
    </xf>
    <xf numFmtId="0" fontId="104" fillId="0" borderId="0" xfId="0" applyFont="1" applyFill="1" applyBorder="1" applyAlignment="1">
      <alignment horizontal="center"/>
    </xf>
    <xf numFmtId="0" fontId="104" fillId="0" borderId="19" xfId="0" applyFont="1" applyFill="1" applyBorder="1" applyAlignment="1">
      <alignment horizontal="center"/>
    </xf>
    <xf numFmtId="0" fontId="104" fillId="0" borderId="0" xfId="0" applyFont="1" applyFill="1" applyBorder="1" applyAlignment="1">
      <alignment horizontal="center" vertical="center"/>
    </xf>
    <xf numFmtId="0" fontId="105" fillId="0" borderId="5" xfId="0" applyNumberFormat="1" applyFont="1" applyFill="1" applyBorder="1" applyAlignment="1" applyProtection="1">
      <alignment horizontal="center" vertical="center"/>
    </xf>
    <xf numFmtId="0" fontId="68" fillId="7" borderId="0" xfId="0" applyFont="1" applyFill="1" applyBorder="1" applyAlignment="1">
      <alignment horizontal="center"/>
    </xf>
    <xf numFmtId="0" fontId="23" fillId="0" borderId="19" xfId="0" applyFont="1" applyFill="1" applyBorder="1" applyAlignment="1">
      <alignment horizontal="center"/>
    </xf>
    <xf numFmtId="0" fontId="106" fillId="0" borderId="5" xfId="24" applyNumberFormat="1" applyFont="1" applyBorder="1" applyAlignment="1">
      <alignment horizontal="center" vertical="center"/>
    </xf>
    <xf numFmtId="0" fontId="23" fillId="0" borderId="56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68" fillId="7" borderId="0" xfId="0" applyFont="1" applyFill="1" applyBorder="1" applyAlignment="1">
      <alignment horizontal="center" vertical="center"/>
    </xf>
    <xf numFmtId="0" fontId="71" fillId="7" borderId="17" xfId="0" applyNumberFormat="1" applyFont="1" applyFill="1" applyBorder="1" applyAlignment="1" applyProtection="1">
      <alignment horizontal="center" vertical="center"/>
    </xf>
    <xf numFmtId="0" fontId="68" fillId="7" borderId="0" xfId="0" applyFont="1" applyFill="1" applyBorder="1" applyAlignment="1">
      <alignment horizontal="center"/>
    </xf>
    <xf numFmtId="0" fontId="94" fillId="7" borderId="0" xfId="27" applyNumberFormat="1" applyFont="1" applyFill="1" applyBorder="1" applyAlignment="1" applyProtection="1">
      <alignment horizontal="center" vertical="center"/>
    </xf>
    <xf numFmtId="0" fontId="94" fillId="0" borderId="0" xfId="27" applyNumberFormat="1" applyFont="1" applyFill="1" applyBorder="1" applyAlignment="1" applyProtection="1">
      <alignment horizontal="center" vertical="center"/>
    </xf>
    <xf numFmtId="0" fontId="88" fillId="7" borderId="0" xfId="27" applyNumberFormat="1" applyFont="1" applyFill="1" applyBorder="1" applyAlignment="1" applyProtection="1">
      <alignment horizontal="center" vertical="center"/>
    </xf>
    <xf numFmtId="0" fontId="88" fillId="7" borderId="14" xfId="23" applyNumberFormat="1" applyFont="1" applyFill="1" applyBorder="1" applyAlignment="1" applyProtection="1">
      <alignment horizontal="center" vertical="center"/>
    </xf>
    <xf numFmtId="0" fontId="88" fillId="7" borderId="0" xfId="23" applyNumberFormat="1" applyFont="1" applyFill="1" applyBorder="1" applyAlignment="1" applyProtection="1">
      <alignment horizontal="center" vertical="center"/>
    </xf>
    <xf numFmtId="0" fontId="88" fillId="3" borderId="0" xfId="23" applyNumberFormat="1" applyFont="1" applyFill="1" applyBorder="1" applyAlignment="1" applyProtection="1">
      <alignment horizontal="center" vertical="center"/>
    </xf>
    <xf numFmtId="0" fontId="88" fillId="7" borderId="19" xfId="23" applyNumberFormat="1" applyFont="1" applyFill="1" applyBorder="1" applyAlignment="1" applyProtection="1">
      <alignment horizontal="center" vertical="center"/>
    </xf>
    <xf numFmtId="0" fontId="83" fillId="7" borderId="0" xfId="0" applyFont="1" applyFill="1" applyBorder="1" applyAlignment="1">
      <alignment horizontal="center"/>
    </xf>
    <xf numFmtId="0" fontId="83" fillId="0" borderId="0" xfId="0" applyFont="1" applyFill="1" applyBorder="1" applyAlignment="1">
      <alignment horizontal="center"/>
    </xf>
    <xf numFmtId="0" fontId="66" fillId="0" borderId="0" xfId="0" applyNumberFormat="1" applyFont="1" applyFill="1" applyBorder="1" applyAlignment="1" applyProtection="1">
      <alignment horizontal="center"/>
    </xf>
    <xf numFmtId="0" fontId="95" fillId="0" borderId="0" xfId="0" applyNumberFormat="1" applyFont="1" applyFill="1" applyBorder="1" applyAlignment="1" applyProtection="1"/>
    <xf numFmtId="0" fontId="71" fillId="0" borderId="0" xfId="23" applyNumberFormat="1" applyFont="1" applyFill="1" applyBorder="1" applyAlignment="1" applyProtection="1">
      <alignment horizontal="center" vertical="center"/>
    </xf>
    <xf numFmtId="0" fontId="71" fillId="7" borderId="19" xfId="0" applyFont="1" applyFill="1" applyBorder="1" applyAlignment="1">
      <alignment horizontal="left"/>
    </xf>
    <xf numFmtId="0" fontId="0" fillId="3" borderId="0" xfId="0" applyNumberFormat="1" applyFill="1" applyBorder="1" applyAlignment="1" applyProtection="1"/>
    <xf numFmtId="0" fontId="0" fillId="0" borderId="0" xfId="0" applyNumberFormat="1" applyFill="1" applyBorder="1" applyAlignment="1" applyProtection="1"/>
    <xf numFmtId="0" fontId="23" fillId="0" borderId="0" xfId="0" applyFont="1" applyFill="1" applyBorder="1" applyAlignment="1">
      <alignment horizontal="center"/>
    </xf>
    <xf numFmtId="0" fontId="23" fillId="7" borderId="0" xfId="0" applyFont="1" applyFill="1" applyBorder="1" applyAlignment="1">
      <alignment horizontal="center"/>
    </xf>
    <xf numFmtId="0" fontId="65" fillId="0" borderId="0" xfId="0" applyFont="1" applyFill="1" applyBorder="1" applyAlignment="1">
      <alignment horizontal="left" vertical="top" wrapText="1"/>
    </xf>
    <xf numFmtId="0" fontId="85" fillId="7" borderId="14" xfId="40" applyNumberFormat="1" applyFont="1" applyFill="1" applyBorder="1" applyAlignment="1" applyProtection="1">
      <alignment horizontal="center" vertical="center"/>
    </xf>
    <xf numFmtId="0" fontId="85" fillId="7" borderId="0" xfId="40" applyNumberFormat="1" applyFont="1" applyFill="1" applyBorder="1" applyAlignment="1" applyProtection="1">
      <alignment horizontal="center" vertical="center"/>
    </xf>
    <xf numFmtId="0" fontId="85" fillId="0" borderId="0" xfId="40" applyNumberFormat="1" applyFont="1" applyFill="1" applyBorder="1" applyAlignment="1" applyProtection="1">
      <alignment horizontal="center" vertical="center"/>
    </xf>
    <xf numFmtId="0" fontId="85" fillId="3" borderId="0" xfId="40" applyNumberFormat="1" applyFont="1" applyFill="1" applyBorder="1" applyAlignment="1" applyProtection="1">
      <alignment horizontal="center" vertical="center"/>
    </xf>
    <xf numFmtId="0" fontId="85" fillId="7" borderId="19" xfId="40" applyNumberFormat="1" applyFont="1" applyFill="1" applyBorder="1" applyAlignment="1" applyProtection="1">
      <alignment horizontal="center" vertical="center"/>
    </xf>
    <xf numFmtId="0" fontId="85" fillId="7" borderId="14" xfId="67" applyNumberFormat="1" applyFont="1" applyFill="1" applyBorder="1" applyAlignment="1" applyProtection="1">
      <alignment horizontal="center" vertical="center"/>
    </xf>
    <xf numFmtId="0" fontId="85" fillId="7" borderId="0" xfId="67" applyNumberFormat="1" applyFont="1" applyFill="1" applyBorder="1" applyAlignment="1" applyProtection="1">
      <alignment horizontal="center" vertical="center"/>
    </xf>
    <xf numFmtId="0" fontId="85" fillId="0" borderId="0" xfId="67" applyNumberFormat="1" applyFont="1" applyFill="1" applyBorder="1" applyAlignment="1" applyProtection="1">
      <alignment horizontal="center" vertical="center"/>
    </xf>
    <xf numFmtId="0" fontId="85" fillId="3" borderId="0" xfId="67" applyNumberFormat="1" applyFont="1" applyFill="1" applyBorder="1" applyAlignment="1" applyProtection="1">
      <alignment horizontal="center" vertical="center"/>
    </xf>
    <xf numFmtId="0" fontId="85" fillId="7" borderId="19" xfId="67" applyNumberFormat="1" applyFont="1" applyFill="1" applyBorder="1" applyAlignment="1" applyProtection="1">
      <alignment horizontal="center" vertical="center"/>
    </xf>
    <xf numFmtId="0" fontId="23" fillId="3" borderId="0" xfId="0" applyFont="1" applyFill="1" applyBorder="1" applyAlignment="1">
      <alignment horizontal="center"/>
    </xf>
    <xf numFmtId="0" fontId="108" fillId="0" borderId="0" xfId="0" applyNumberFormat="1" applyFont="1" applyFill="1" applyBorder="1" applyAlignment="1" applyProtection="1"/>
    <xf numFmtId="0" fontId="71" fillId="0" borderId="0" xfId="27" applyNumberFormat="1" applyFont="1" applyFill="1" applyBorder="1" applyAlignment="1" applyProtection="1">
      <alignment horizontal="center" vertical="center"/>
    </xf>
    <xf numFmtId="0" fontId="71" fillId="0" borderId="0" xfId="0" applyNumberFormat="1" applyFont="1" applyFill="1" applyBorder="1" applyAlignment="1" applyProtection="1">
      <alignment horizontal="center"/>
    </xf>
    <xf numFmtId="0" fontId="71" fillId="7" borderId="0" xfId="27" applyNumberFormat="1" applyFont="1" applyFill="1" applyBorder="1" applyAlignment="1" applyProtection="1">
      <alignment horizontal="center" vertical="center"/>
    </xf>
    <xf numFmtId="0" fontId="71" fillId="7" borderId="0" xfId="0" applyNumberFormat="1" applyFont="1" applyFill="1" applyBorder="1" applyAlignment="1" applyProtection="1">
      <alignment horizontal="center"/>
    </xf>
    <xf numFmtId="0" fontId="71" fillId="7" borderId="19" xfId="27" applyNumberFormat="1" applyFont="1" applyFill="1" applyBorder="1" applyAlignment="1" applyProtection="1">
      <alignment horizontal="center" vertical="center"/>
    </xf>
    <xf numFmtId="0" fontId="71" fillId="7" borderId="19" xfId="0" applyNumberFormat="1" applyFont="1" applyFill="1" applyBorder="1" applyAlignment="1" applyProtection="1">
      <alignment horizontal="center"/>
    </xf>
    <xf numFmtId="0" fontId="71" fillId="0" borderId="0" xfId="0" applyNumberFormat="1" applyFont="1" applyFill="1" applyBorder="1" applyAlignment="1" applyProtection="1">
      <alignment horizontal="center" vertical="top"/>
    </xf>
    <xf numFmtId="0" fontId="98" fillId="0" borderId="14" xfId="0" applyNumberFormat="1" applyFont="1" applyFill="1" applyBorder="1" applyAlignment="1" applyProtection="1">
      <alignment horizontal="center" vertical="center"/>
    </xf>
    <xf numFmtId="0" fontId="98" fillId="0" borderId="14" xfId="0" applyNumberFormat="1" applyFont="1" applyFill="1" applyBorder="1" applyAlignment="1" applyProtection="1">
      <alignment horizontal="center" vertical="center" wrapText="1"/>
    </xf>
    <xf numFmtId="0" fontId="68" fillId="7" borderId="37" xfId="23" applyNumberFormat="1" applyFont="1" applyFill="1" applyBorder="1" applyAlignment="1" applyProtection="1">
      <alignment horizontal="center" vertical="center"/>
    </xf>
    <xf numFmtId="0" fontId="85" fillId="7" borderId="0" xfId="0" applyFont="1" applyFill="1" applyBorder="1" applyAlignment="1">
      <alignment horizontal="center"/>
    </xf>
    <xf numFmtId="0" fontId="85" fillId="3" borderId="0" xfId="0" applyFont="1" applyFill="1" applyBorder="1" applyAlignment="1">
      <alignment horizontal="center"/>
    </xf>
    <xf numFmtId="0" fontId="85" fillId="0" borderId="0" xfId="0" applyFont="1" applyFill="1" applyBorder="1" applyAlignment="1">
      <alignment horizontal="center"/>
    </xf>
    <xf numFmtId="0" fontId="85" fillId="0" borderId="19" xfId="0" applyFont="1" applyFill="1" applyBorder="1" applyAlignment="1">
      <alignment horizontal="center"/>
    </xf>
    <xf numFmtId="0" fontId="85" fillId="0" borderId="0" xfId="23" applyNumberFormat="1" applyFont="1" applyFill="1" applyBorder="1" applyAlignment="1" applyProtection="1">
      <alignment horizontal="center" vertical="center"/>
    </xf>
    <xf numFmtId="0" fontId="71" fillId="7" borderId="40" xfId="23" applyNumberFormat="1" applyFont="1" applyFill="1" applyBorder="1" applyAlignment="1" applyProtection="1">
      <alignment horizontal="center" vertical="center"/>
    </xf>
    <xf numFmtId="0" fontId="71" fillId="7" borderId="60" xfId="23" applyNumberFormat="1" applyFont="1" applyFill="1" applyBorder="1" applyAlignment="1" applyProtection="1">
      <alignment horizontal="center" vertical="center"/>
    </xf>
    <xf numFmtId="0" fontId="71" fillId="7" borderId="5" xfId="23" applyNumberFormat="1" applyFont="1" applyFill="1" applyBorder="1" applyAlignment="1" applyProtection="1">
      <alignment horizontal="center" vertical="center"/>
    </xf>
    <xf numFmtId="0" fontId="71" fillId="0" borderId="0" xfId="0" applyNumberFormat="1" applyFont="1" applyFill="1" applyBorder="1" applyAlignment="1" applyProtection="1">
      <alignment horizontal="center" vertical="center"/>
    </xf>
    <xf numFmtId="0" fontId="71" fillId="7" borderId="40" xfId="0" applyNumberFormat="1" applyFont="1" applyFill="1" applyBorder="1" applyAlignment="1" applyProtection="1">
      <alignment horizontal="center" vertical="center"/>
    </xf>
    <xf numFmtId="0" fontId="71" fillId="7" borderId="60" xfId="0" applyNumberFormat="1" applyFont="1" applyFill="1" applyBorder="1" applyAlignment="1" applyProtection="1">
      <alignment horizontal="center" vertical="center"/>
    </xf>
    <xf numFmtId="0" fontId="71" fillId="0" borderId="60" xfId="0" applyNumberFormat="1" applyFont="1" applyFill="1" applyBorder="1" applyAlignment="1" applyProtection="1">
      <alignment horizontal="center" vertical="center"/>
    </xf>
    <xf numFmtId="0" fontId="71" fillId="7" borderId="5" xfId="0" applyNumberFormat="1" applyFont="1" applyFill="1" applyBorder="1" applyAlignment="1" applyProtection="1">
      <alignment horizontal="center" vertical="center"/>
    </xf>
    <xf numFmtId="0" fontId="111" fillId="6" borderId="0" xfId="0" applyFont="1" applyFill="1" applyBorder="1" applyAlignment="1">
      <alignment horizontal="center" vertical="center" wrapText="1"/>
    </xf>
    <xf numFmtId="3" fontId="79" fillId="0" borderId="0" xfId="0" applyNumberFormat="1" applyFont="1" applyFill="1" applyBorder="1" applyAlignment="1" applyProtection="1">
      <alignment horizontal="center" vertical="center"/>
    </xf>
    <xf numFmtId="3" fontId="79" fillId="7" borderId="0" xfId="0" applyNumberFormat="1" applyFont="1" applyFill="1" applyBorder="1" applyAlignment="1" applyProtection="1">
      <alignment horizontal="center" vertical="center"/>
    </xf>
    <xf numFmtId="0" fontId="79" fillId="0" borderId="0" xfId="0" applyNumberFormat="1" applyFont="1" applyFill="1" applyBorder="1" applyAlignment="1" applyProtection="1">
      <alignment horizontal="center" vertical="center"/>
    </xf>
    <xf numFmtId="0" fontId="79" fillId="7" borderId="0" xfId="0" applyNumberFormat="1" applyFont="1" applyFill="1" applyBorder="1" applyAlignment="1" applyProtection="1">
      <alignment horizontal="center" vertical="center"/>
    </xf>
    <xf numFmtId="0" fontId="63" fillId="0" borderId="19" xfId="0" applyFont="1" applyFill="1" applyBorder="1" applyAlignment="1">
      <alignment horizontal="center" vertical="center"/>
    </xf>
    <xf numFmtId="0" fontId="112" fillId="7" borderId="0" xfId="0" applyFont="1" applyFill="1" applyBorder="1" applyAlignment="1">
      <alignment horizontal="center"/>
    </xf>
    <xf numFmtId="0" fontId="112" fillId="0" borderId="0" xfId="0" applyFont="1" applyFill="1" applyBorder="1" applyAlignment="1">
      <alignment horizontal="center"/>
    </xf>
    <xf numFmtId="0" fontId="112" fillId="0" borderId="19" xfId="0" applyFont="1" applyFill="1" applyBorder="1" applyAlignment="1">
      <alignment horizontal="center"/>
    </xf>
    <xf numFmtId="0" fontId="58" fillId="8" borderId="5" xfId="24" applyNumberFormat="1" applyFont="1" applyFill="1" applyBorder="1" applyAlignment="1">
      <alignment horizontal="center" vertical="center"/>
    </xf>
    <xf numFmtId="0" fontId="96" fillId="5" borderId="0" xfId="0" applyNumberFormat="1" applyFont="1" applyFill="1" applyBorder="1" applyAlignment="1" applyProtection="1">
      <alignment horizontal="center" vertical="center"/>
    </xf>
    <xf numFmtId="0" fontId="25" fillId="4" borderId="0" xfId="0" applyNumberFormat="1" applyFont="1" applyFill="1" applyBorder="1" applyAlignment="1" applyProtection="1">
      <alignment horizontal="center" vertical="center"/>
    </xf>
    <xf numFmtId="0" fontId="71" fillId="7" borderId="43" xfId="0" applyNumberFormat="1" applyFont="1" applyFill="1" applyBorder="1" applyAlignment="1" applyProtection="1">
      <alignment horizontal="center" vertical="center"/>
    </xf>
    <xf numFmtId="0" fontId="71" fillId="7" borderId="16" xfId="0" applyFont="1" applyFill="1" applyBorder="1" applyAlignment="1">
      <alignment horizontal="left" vertical="center"/>
    </xf>
    <xf numFmtId="0" fontId="71" fillId="7" borderId="0" xfId="0" applyFont="1" applyFill="1" applyBorder="1" applyAlignment="1">
      <alignment horizontal="left" vertical="center"/>
    </xf>
    <xf numFmtId="0" fontId="23" fillId="3" borderId="17" xfId="0" applyNumberFormat="1" applyFont="1" applyFill="1" applyBorder="1" applyAlignment="1" applyProtection="1">
      <alignment horizontal="center" vertical="center"/>
    </xf>
    <xf numFmtId="0" fontId="71" fillId="7" borderId="0" xfId="0" applyFont="1" applyFill="1" applyBorder="1" applyAlignment="1">
      <alignment horizontal="center" vertical="center"/>
    </xf>
    <xf numFmtId="0" fontId="23" fillId="7" borderId="0" xfId="0" applyNumberFormat="1" applyFont="1" applyFill="1" applyBorder="1" applyAlignment="1" applyProtection="1">
      <alignment horizontal="center" vertical="center"/>
    </xf>
    <xf numFmtId="0" fontId="113" fillId="7" borderId="0" xfId="0" applyFont="1" applyFill="1" applyBorder="1" applyAlignment="1">
      <alignment horizontal="center"/>
    </xf>
    <xf numFmtId="0" fontId="113" fillId="0" borderId="0" xfId="0" applyFont="1" applyFill="1" applyBorder="1" applyAlignment="1">
      <alignment horizontal="center"/>
    </xf>
    <xf numFmtId="0" fontId="83" fillId="7" borderId="0" xfId="0" applyFont="1" applyFill="1" applyBorder="1" applyAlignment="1">
      <alignment horizontal="center"/>
    </xf>
    <xf numFmtId="0" fontId="83" fillId="7" borderId="17" xfId="0" applyNumberFormat="1" applyFont="1" applyFill="1" applyBorder="1" applyAlignment="1" applyProtection="1">
      <alignment horizontal="center" vertical="center"/>
    </xf>
    <xf numFmtId="0" fontId="83" fillId="7" borderId="0" xfId="23" applyFont="1" applyFill="1" applyBorder="1" applyAlignment="1">
      <alignment horizontal="center" vertical="center"/>
    </xf>
    <xf numFmtId="0" fontId="83" fillId="7" borderId="0" xfId="23" applyFont="1" applyFill="1" applyBorder="1" applyAlignment="1">
      <alignment horizontal="center" vertical="center" wrapText="1"/>
    </xf>
    <xf numFmtId="0" fontId="66" fillId="7" borderId="0" xfId="23" applyFont="1" applyFill="1" applyBorder="1" applyAlignment="1">
      <alignment horizontal="center" vertical="center"/>
    </xf>
    <xf numFmtId="0" fontId="66" fillId="0" borderId="0" xfId="0" applyNumberFormat="1" applyFont="1" applyFill="1" applyBorder="1" applyAlignment="1" applyProtection="1">
      <alignment horizontal="center" vertical="top"/>
    </xf>
    <xf numFmtId="0" fontId="106" fillId="0" borderId="5" xfId="24" applyNumberFormat="1" applyFont="1" applyFill="1" applyBorder="1" applyAlignment="1">
      <alignment horizontal="center" vertical="center"/>
    </xf>
    <xf numFmtId="0" fontId="96" fillId="6" borderId="0" xfId="0" applyFont="1" applyFill="1" applyBorder="1" applyAlignment="1">
      <alignment horizontal="center" vertical="center" wrapText="1"/>
    </xf>
    <xf numFmtId="0" fontId="71" fillId="0" borderId="43" xfId="0" applyNumberFormat="1" applyFont="1" applyFill="1" applyBorder="1" applyAlignment="1" applyProtection="1">
      <alignment horizontal="center" vertical="center"/>
    </xf>
    <xf numFmtId="0" fontId="71" fillId="0" borderId="0" xfId="0" applyFont="1" applyFill="1" applyBorder="1" applyAlignment="1">
      <alignment horizontal="center" vertical="center"/>
    </xf>
    <xf numFmtId="0" fontId="71" fillId="7" borderId="0" xfId="0" applyNumberFormat="1" applyFont="1" applyFill="1" applyBorder="1" applyAlignment="1" applyProtection="1">
      <alignment vertical="center"/>
    </xf>
    <xf numFmtId="0" fontId="71" fillId="0" borderId="0" xfId="0" applyNumberFormat="1" applyFont="1" applyFill="1" applyBorder="1" applyAlignment="1" applyProtection="1">
      <alignment vertical="center"/>
    </xf>
    <xf numFmtId="0" fontId="71" fillId="0" borderId="0" xfId="0" applyFont="1" applyFill="1" applyBorder="1" applyAlignment="1">
      <alignment horizontal="center" vertical="center" wrapText="1"/>
    </xf>
    <xf numFmtId="0" fontId="71" fillId="0" borderId="0" xfId="0" applyFont="1" applyFill="1" applyBorder="1" applyAlignment="1">
      <alignment horizontal="center" wrapText="1"/>
    </xf>
    <xf numFmtId="0" fontId="71" fillId="7" borderId="19" xfId="0" applyNumberFormat="1" applyFont="1" applyFill="1" applyBorder="1" applyAlignment="1" applyProtection="1">
      <alignment horizontal="center" vertical="center"/>
    </xf>
    <xf numFmtId="0" fontId="71" fillId="7" borderId="19" xfId="0" applyFont="1" applyFill="1" applyBorder="1" applyAlignment="1">
      <alignment horizontal="center"/>
    </xf>
    <xf numFmtId="0" fontId="71" fillId="0" borderId="0" xfId="0" applyFont="1" applyFill="1" applyBorder="1" applyAlignment="1">
      <alignment horizontal="center" vertical="center"/>
    </xf>
    <xf numFmtId="0" fontId="71" fillId="0" borderId="17" xfId="0" applyNumberFormat="1" applyFont="1" applyFill="1" applyBorder="1" applyAlignment="1" applyProtection="1">
      <alignment horizontal="center" vertical="center"/>
    </xf>
    <xf numFmtId="0" fontId="85" fillId="0" borderId="60" xfId="23" applyNumberFormat="1" applyFont="1" applyFill="1" applyBorder="1" applyAlignment="1" applyProtection="1">
      <alignment horizontal="center" vertical="center"/>
    </xf>
    <xf numFmtId="0" fontId="109" fillId="3" borderId="0" xfId="0" applyNumberFormat="1" applyFont="1" applyFill="1" applyBorder="1" applyAlignment="1" applyProtection="1"/>
    <xf numFmtId="0" fontId="116" fillId="7" borderId="0" xfId="0" applyFont="1" applyFill="1" applyBorder="1" applyAlignment="1">
      <alignment horizontal="center"/>
    </xf>
    <xf numFmtId="0" fontId="54" fillId="6" borderId="0" xfId="0" applyNumberFormat="1" applyFont="1" applyFill="1" applyBorder="1" applyAlignment="1" applyProtection="1">
      <alignment horizontal="center" textRotation="90" wrapText="1"/>
    </xf>
    <xf numFmtId="0" fontId="112" fillId="3" borderId="0" xfId="0" applyFont="1" applyFill="1" applyBorder="1" applyAlignment="1">
      <alignment horizontal="center"/>
    </xf>
    <xf numFmtId="0" fontId="118" fillId="6" borderId="0" xfId="0" applyNumberFormat="1" applyFont="1" applyFill="1" applyBorder="1" applyAlignment="1" applyProtection="1">
      <alignment horizontal="center" textRotation="90" wrapText="1"/>
    </xf>
    <xf numFmtId="0" fontId="119" fillId="0" borderId="0" xfId="0" applyNumberFormat="1" applyFont="1" applyFill="1" applyBorder="1" applyAlignment="1" applyProtection="1"/>
    <xf numFmtId="0" fontId="43" fillId="6" borderId="0" xfId="0" applyNumberFormat="1" applyFont="1" applyFill="1" applyBorder="1" applyAlignment="1" applyProtection="1">
      <alignment vertical="center"/>
    </xf>
    <xf numFmtId="0" fontId="35" fillId="3" borderId="0" xfId="0" applyNumberFormat="1" applyFont="1" applyFill="1" applyBorder="1" applyAlignment="1" applyProtection="1">
      <alignment horizontal="center" vertical="center"/>
    </xf>
    <xf numFmtId="0" fontId="66" fillId="3" borderId="0" xfId="0" applyNumberFormat="1" applyFont="1" applyFill="1" applyBorder="1" applyAlignment="1" applyProtection="1">
      <alignment horizontal="center" vertical="center"/>
    </xf>
    <xf numFmtId="0" fontId="23" fillId="0" borderId="0" xfId="0" applyNumberFormat="1" applyFont="1" applyFill="1" applyBorder="1" applyAlignment="1" applyProtection="1">
      <alignment horizontal="center" vertical="center"/>
    </xf>
    <xf numFmtId="0" fontId="37" fillId="4" borderId="0" xfId="0" applyNumberFormat="1" applyFont="1" applyFill="1" applyBorder="1" applyAlignment="1" applyProtection="1">
      <alignment horizontal="center" vertical="center"/>
    </xf>
    <xf numFmtId="1" fontId="58" fillId="3" borderId="0" xfId="24" applyNumberFormat="1" applyFont="1" applyFill="1" applyAlignment="1">
      <alignment horizontal="center" vertical="center"/>
    </xf>
    <xf numFmtId="0" fontId="96" fillId="5" borderId="0" xfId="0" applyNumberFormat="1" applyFont="1" applyFill="1" applyBorder="1" applyAlignment="1" applyProtection="1">
      <alignment horizontal="center" vertical="center" wrapText="1"/>
    </xf>
    <xf numFmtId="0" fontId="37" fillId="0" borderId="0" xfId="0" applyNumberFormat="1" applyFont="1" applyFill="1" applyBorder="1" applyAlignment="1" applyProtection="1">
      <alignment horizontal="center" vertical="center"/>
    </xf>
    <xf numFmtId="0" fontId="37" fillId="0" borderId="0" xfId="0" applyNumberFormat="1" applyFont="1" applyFill="1" applyBorder="1" applyAlignment="1" applyProtection="1">
      <alignment horizontal="center" vertical="center" wrapText="1"/>
    </xf>
    <xf numFmtId="0" fontId="65" fillId="7" borderId="16" xfId="0" applyFont="1" applyFill="1" applyBorder="1" applyAlignment="1">
      <alignment horizontal="center" vertical="center"/>
    </xf>
    <xf numFmtId="0" fontId="65" fillId="7" borderId="0" xfId="0" applyFont="1" applyFill="1" applyBorder="1" applyAlignment="1">
      <alignment horizontal="center" vertical="center"/>
    </xf>
    <xf numFmtId="3" fontId="79" fillId="7" borderId="5" xfId="0" applyNumberFormat="1" applyFont="1" applyFill="1" applyBorder="1" applyAlignment="1" applyProtection="1">
      <alignment horizontal="center" vertical="center"/>
    </xf>
    <xf numFmtId="0" fontId="71" fillId="7" borderId="0" xfId="0" applyFont="1" applyFill="1" applyBorder="1" applyAlignment="1">
      <alignment horizontal="center"/>
    </xf>
    <xf numFmtId="10" fontId="61" fillId="3" borderId="5" xfId="24" applyNumberFormat="1" applyFont="1" applyFill="1" applyBorder="1" applyAlignment="1">
      <alignment horizontal="center" vertical="center"/>
    </xf>
    <xf numFmtId="10" fontId="58" fillId="3" borderId="5" xfId="24" applyNumberFormat="1" applyFont="1" applyFill="1" applyBorder="1" applyAlignment="1">
      <alignment horizontal="center" vertical="center"/>
    </xf>
    <xf numFmtId="1" fontId="51" fillId="0" borderId="0" xfId="0" applyNumberFormat="1" applyFont="1" applyFill="1" applyBorder="1" applyAlignment="1" applyProtection="1">
      <alignment horizontal="center"/>
    </xf>
    <xf numFmtId="1" fontId="51" fillId="0" borderId="5" xfId="0" applyNumberFormat="1" applyFont="1" applyFill="1" applyBorder="1" applyAlignment="1" applyProtection="1">
      <alignment horizontal="center"/>
    </xf>
    <xf numFmtId="0" fontId="68" fillId="0" borderId="16" xfId="0" applyNumberFormat="1" applyFont="1" applyFill="1" applyBorder="1" applyAlignment="1" applyProtection="1">
      <alignment horizontal="center" vertical="center" wrapText="1"/>
    </xf>
    <xf numFmtId="0" fontId="68" fillId="0" borderId="0" xfId="0" applyNumberFormat="1" applyFont="1" applyFill="1" applyBorder="1" applyAlignment="1" applyProtection="1">
      <alignment horizontal="center" vertical="center" wrapText="1"/>
    </xf>
    <xf numFmtId="0" fontId="68" fillId="0" borderId="19" xfId="0" applyNumberFormat="1" applyFont="1" applyFill="1" applyBorder="1" applyAlignment="1" applyProtection="1">
      <alignment horizontal="center" vertical="center" wrapText="1"/>
    </xf>
    <xf numFmtId="0" fontId="98" fillId="3" borderId="0" xfId="0" applyFont="1" applyFill="1" applyBorder="1" applyAlignment="1">
      <alignment horizontal="center"/>
    </xf>
    <xf numFmtId="0" fontId="71" fillId="3" borderId="0" xfId="0" applyFont="1" applyFill="1" applyBorder="1" applyAlignment="1">
      <alignment horizontal="center" vertical="center"/>
    </xf>
    <xf numFmtId="0" fontId="65" fillId="7" borderId="14" xfId="0" applyFont="1" applyFill="1" applyBorder="1" applyAlignment="1">
      <alignment horizontal="center"/>
    </xf>
    <xf numFmtId="0" fontId="65" fillId="7" borderId="0" xfId="0" applyFont="1" applyFill="1" applyBorder="1" applyAlignment="1">
      <alignment horizontal="center"/>
    </xf>
    <xf numFmtId="0" fontId="65" fillId="3" borderId="0" xfId="0" applyFont="1" applyFill="1" applyBorder="1" applyAlignment="1">
      <alignment horizontal="center"/>
    </xf>
    <xf numFmtId="0" fontId="65" fillId="0" borderId="17" xfId="0" applyNumberFormat="1" applyFont="1" applyFill="1" applyBorder="1" applyAlignment="1" applyProtection="1">
      <alignment horizontal="center" vertical="center"/>
    </xf>
    <xf numFmtId="10" fontId="61" fillId="0" borderId="5" xfId="24" applyNumberFormat="1" applyFont="1" applyBorder="1" applyAlignment="1">
      <alignment horizontal="center" vertical="center"/>
    </xf>
    <xf numFmtId="10" fontId="58" fillId="0" borderId="0" xfId="24" applyNumberFormat="1" applyFont="1" applyAlignment="1">
      <alignment horizontal="center" vertical="center"/>
    </xf>
    <xf numFmtId="0" fontId="68" fillId="0" borderId="0" xfId="0" applyFont="1" applyFill="1" applyBorder="1" applyAlignment="1">
      <alignment horizontal="center" vertical="center"/>
    </xf>
    <xf numFmtId="0" fontId="65" fillId="7" borderId="16" xfId="0" applyFont="1" applyFill="1" applyBorder="1" applyAlignment="1">
      <alignment horizontal="center" vertical="center"/>
    </xf>
    <xf numFmtId="0" fontId="65" fillId="7" borderId="0" xfId="0" applyFont="1" applyFill="1" applyBorder="1" applyAlignment="1">
      <alignment horizontal="center" vertical="center"/>
    </xf>
    <xf numFmtId="0" fontId="119" fillId="0" borderId="0" xfId="0" applyNumberFormat="1" applyFont="1" applyFill="1" applyBorder="1" applyAlignment="1" applyProtection="1">
      <alignment horizontal="center"/>
    </xf>
    <xf numFmtId="0" fontId="71" fillId="3" borderId="16" xfId="0" applyFont="1" applyFill="1" applyBorder="1" applyAlignment="1">
      <alignment horizontal="left" vertical="center"/>
    </xf>
    <xf numFmtId="0" fontId="71" fillId="0" borderId="0" xfId="0" applyNumberFormat="1" applyFont="1" applyFill="1" applyBorder="1" applyAlignment="1" applyProtection="1">
      <alignment horizontal="center" vertical="center"/>
    </xf>
    <xf numFmtId="0" fontId="77" fillId="3" borderId="0" xfId="0" applyNumberFormat="1" applyFont="1" applyFill="1" applyBorder="1" applyAlignment="1" applyProtection="1">
      <alignment horizontal="center"/>
    </xf>
    <xf numFmtId="0" fontId="65" fillId="7" borderId="0" xfId="0" applyFont="1" applyFill="1" applyBorder="1" applyAlignment="1">
      <alignment horizontal="center" vertical="center"/>
    </xf>
    <xf numFmtId="0" fontId="83" fillId="0" borderId="0" xfId="0" applyFont="1" applyFill="1" applyBorder="1" applyAlignment="1">
      <alignment horizontal="center"/>
    </xf>
    <xf numFmtId="0" fontId="71" fillId="0" borderId="0" xfId="0" applyFont="1" applyFill="1" applyBorder="1" applyAlignment="1">
      <alignment horizontal="center" vertical="center"/>
    </xf>
    <xf numFmtId="0" fontId="71" fillId="7" borderId="0" xfId="0" applyFont="1" applyFill="1" applyBorder="1" applyAlignment="1">
      <alignment horizontal="center"/>
    </xf>
    <xf numFmtId="0" fontId="71" fillId="7" borderId="0" xfId="0" applyFont="1" applyFill="1" applyBorder="1" applyAlignment="1">
      <alignment horizontal="center"/>
    </xf>
    <xf numFmtId="0" fontId="123" fillId="6" borderId="0" xfId="0" applyNumberFormat="1" applyFont="1" applyFill="1" applyBorder="1" applyAlignment="1" applyProtection="1">
      <alignment horizontal="center" vertical="center" textRotation="255"/>
    </xf>
    <xf numFmtId="0" fontId="71" fillId="7" borderId="0" xfId="0" applyNumberFormat="1" applyFont="1" applyFill="1" applyBorder="1" applyAlignment="1" applyProtection="1">
      <alignment horizontal="left" vertical="center" wrapText="1"/>
    </xf>
    <xf numFmtId="0" fontId="71" fillId="7" borderId="0" xfId="0" applyNumberFormat="1" applyFont="1" applyFill="1" applyBorder="1" applyAlignment="1" applyProtection="1">
      <alignment horizontal="center" vertical="center" wrapText="1"/>
    </xf>
    <xf numFmtId="0" fontId="71" fillId="3" borderId="0" xfId="0" applyFont="1" applyFill="1" applyBorder="1" applyAlignment="1">
      <alignment horizontal="left"/>
    </xf>
    <xf numFmtId="0" fontId="63" fillId="0" borderId="11" xfId="0" applyNumberFormat="1" applyFont="1" applyFill="1" applyBorder="1" applyAlignment="1" applyProtection="1">
      <alignment horizontal="center" vertical="center" wrapText="1"/>
    </xf>
    <xf numFmtId="0" fontId="66" fillId="0" borderId="12" xfId="0" applyNumberFormat="1" applyFont="1" applyFill="1" applyBorder="1" applyAlignment="1" applyProtection="1">
      <alignment horizontal="center" vertical="center" wrapText="1"/>
    </xf>
    <xf numFmtId="0" fontId="68" fillId="3" borderId="59" xfId="23" applyNumberFormat="1" applyFont="1" applyFill="1" applyBorder="1" applyAlignment="1" applyProtection="1">
      <alignment horizontal="center" vertical="center"/>
    </xf>
    <xf numFmtId="0" fontId="52" fillId="10" borderId="0" xfId="0" applyNumberFormat="1" applyFont="1" applyFill="1" applyBorder="1" applyAlignment="1" applyProtection="1">
      <alignment horizontal="center" vertical="center"/>
    </xf>
    <xf numFmtId="0" fontId="52" fillId="10" borderId="0" xfId="0" applyNumberFormat="1" applyFont="1" applyFill="1" applyBorder="1" applyAlignment="1" applyProtection="1"/>
    <xf numFmtId="3" fontId="52" fillId="10" borderId="0" xfId="0" applyNumberFormat="1" applyFont="1" applyFill="1" applyBorder="1" applyAlignment="1" applyProtection="1"/>
    <xf numFmtId="0" fontId="34" fillId="10" borderId="0" xfId="0" applyNumberFormat="1" applyFont="1" applyFill="1" applyBorder="1" applyAlignment="1" applyProtection="1"/>
    <xf numFmtId="0" fontId="20" fillId="10" borderId="0" xfId="0" applyNumberFormat="1" applyFont="1" applyFill="1" applyBorder="1" applyAlignment="1" applyProtection="1">
      <alignment horizontal="right" textRotation="90"/>
    </xf>
    <xf numFmtId="0" fontId="34" fillId="10" borderId="0" xfId="0" applyNumberFormat="1" applyFont="1" applyFill="1" applyBorder="1" applyAlignment="1" applyProtection="1">
      <alignment horizontal="right" textRotation="90"/>
    </xf>
    <xf numFmtId="0" fontId="20" fillId="10" borderId="0" xfId="0" applyNumberFormat="1" applyFont="1" applyFill="1" applyBorder="1" applyAlignment="1" applyProtection="1"/>
    <xf numFmtId="0" fontId="34" fillId="10" borderId="0" xfId="0" applyNumberFormat="1" applyFont="1" applyFill="1" applyBorder="1" applyAlignment="1" applyProtection="1">
      <alignment horizontal="center"/>
    </xf>
    <xf numFmtId="0" fontId="0" fillId="10" borderId="0" xfId="0" applyNumberFormat="1" applyFill="1" applyBorder="1" applyAlignment="1" applyProtection="1"/>
    <xf numFmtId="0" fontId="24" fillId="10" borderId="0" xfId="0" applyNumberFormat="1" applyFont="1" applyFill="1" applyBorder="1" applyAlignment="1" applyProtection="1"/>
    <xf numFmtId="0" fontId="25" fillId="10" borderId="0" xfId="0" applyNumberFormat="1" applyFont="1" applyFill="1" applyBorder="1" applyAlignment="1" applyProtection="1"/>
    <xf numFmtId="0" fontId="25" fillId="10" borderId="0" xfId="0" applyNumberFormat="1" applyFont="1" applyFill="1" applyBorder="1" applyAlignment="1" applyProtection="1">
      <alignment horizontal="center" vertical="center" wrapText="1"/>
    </xf>
    <xf numFmtId="0" fontId="25" fillId="10" borderId="0" xfId="0" applyNumberFormat="1" applyFont="1" applyFill="1" applyBorder="1" applyAlignment="1" applyProtection="1">
      <alignment horizontal="left" vertical="center"/>
    </xf>
    <xf numFmtId="0" fontId="27" fillId="10" borderId="0" xfId="0" applyNumberFormat="1" applyFont="1" applyFill="1" applyBorder="1" applyAlignment="1" applyProtection="1">
      <alignment horizontal="center" vertical="center"/>
    </xf>
    <xf numFmtId="0" fontId="32" fillId="10" borderId="0" xfId="0" applyNumberFormat="1" applyFont="1" applyFill="1" applyBorder="1" applyAlignment="1" applyProtection="1">
      <alignment horizontal="center" vertical="center"/>
    </xf>
    <xf numFmtId="0" fontId="25" fillId="10" borderId="0" xfId="0" applyNumberFormat="1" applyFont="1" applyFill="1" applyBorder="1" applyAlignment="1" applyProtection="1">
      <alignment horizontal="center" vertical="center"/>
    </xf>
    <xf numFmtId="0" fontId="93" fillId="10" borderId="0" xfId="0" applyNumberFormat="1" applyFont="1" applyFill="1" applyBorder="1" applyAlignment="1" applyProtection="1"/>
    <xf numFmtId="0" fontId="25" fillId="10" borderId="0" xfId="0" applyNumberFormat="1" applyFont="1" applyFill="1" applyBorder="1" applyAlignment="1" applyProtection="1">
      <alignment horizontal="center"/>
    </xf>
    <xf numFmtId="0" fontId="49" fillId="10" borderId="0" xfId="0" applyFont="1" applyFill="1" applyAlignment="1">
      <alignment horizontal="left"/>
    </xf>
    <xf numFmtId="0" fontId="69" fillId="10" borderId="0" xfId="0" applyNumberFormat="1" applyFont="1" applyFill="1" applyBorder="1" applyAlignment="1" applyProtection="1"/>
    <xf numFmtId="0" fontId="69" fillId="10" borderId="0" xfId="0" applyNumberFormat="1" applyFont="1" applyFill="1" applyBorder="1" applyAlignment="1" applyProtection="1">
      <alignment horizontal="center"/>
    </xf>
    <xf numFmtId="0" fontId="92" fillId="10" borderId="0" xfId="0" applyNumberFormat="1" applyFont="1" applyFill="1" applyBorder="1" applyAlignment="1" applyProtection="1"/>
    <xf numFmtId="0" fontId="92" fillId="10" borderId="0" xfId="0" applyNumberFormat="1" applyFont="1" applyFill="1" applyBorder="1" applyAlignment="1" applyProtection="1">
      <alignment horizontal="center"/>
    </xf>
    <xf numFmtId="0" fontId="69" fillId="10" borderId="0" xfId="0" applyNumberFormat="1" applyFont="1" applyFill="1" applyBorder="1" applyAlignment="1" applyProtection="1">
      <alignment horizontal="left" vertical="center"/>
    </xf>
    <xf numFmtId="0" fontId="108" fillId="10" borderId="0" xfId="0" applyNumberFormat="1" applyFont="1" applyFill="1" applyBorder="1" applyAlignment="1" applyProtection="1"/>
    <xf numFmtId="0" fontId="72" fillId="10" borderId="0" xfId="0" applyNumberFormat="1" applyFont="1" applyFill="1" applyBorder="1" applyAlignment="1" applyProtection="1">
      <alignment horizontal="center"/>
    </xf>
    <xf numFmtId="0" fontId="89" fillId="10" borderId="0" xfId="0" applyNumberFormat="1" applyFont="1" applyFill="1" applyBorder="1" applyAlignment="1" applyProtection="1"/>
    <xf numFmtId="0" fontId="77" fillId="10" borderId="0" xfId="0" applyNumberFormat="1" applyFont="1" applyFill="1" applyBorder="1" applyAlignment="1" applyProtection="1"/>
    <xf numFmtId="0" fontId="72" fillId="10" borderId="0" xfId="0" applyNumberFormat="1" applyFont="1" applyFill="1" applyBorder="1" applyAlignment="1" applyProtection="1"/>
    <xf numFmtId="0" fontId="0" fillId="10" borderId="0" xfId="0" applyNumberFormat="1" applyFill="1" applyBorder="1" applyAlignment="1" applyProtection="1">
      <alignment vertical="top"/>
    </xf>
    <xf numFmtId="0" fontId="0" fillId="10" borderId="0" xfId="0" applyFill="1"/>
    <xf numFmtId="0" fontId="41" fillId="10" borderId="0" xfId="0" applyNumberFormat="1" applyFont="1" applyFill="1" applyBorder="1" applyAlignment="1" applyProtection="1"/>
    <xf numFmtId="0" fontId="62" fillId="10" borderId="0" xfId="0" applyNumberFormat="1" applyFont="1" applyFill="1" applyBorder="1" applyAlignment="1" applyProtection="1"/>
    <xf numFmtId="0" fontId="127" fillId="10" borderId="0" xfId="0" applyNumberFormat="1" applyFont="1" applyFill="1" applyBorder="1" applyAlignment="1" applyProtection="1">
      <alignment horizontal="right" vertical="center" wrapText="1"/>
    </xf>
    <xf numFmtId="0" fontId="128" fillId="10" borderId="0" xfId="0" applyNumberFormat="1" applyFont="1" applyFill="1" applyBorder="1" applyAlignment="1" applyProtection="1">
      <alignment horizontal="right"/>
    </xf>
    <xf numFmtId="0" fontId="127" fillId="10" borderId="0" xfId="0" applyNumberFormat="1" applyFont="1" applyFill="1" applyBorder="1" applyAlignment="1" applyProtection="1">
      <alignment horizontal="right"/>
    </xf>
    <xf numFmtId="0" fontId="127" fillId="10" borderId="0" xfId="0" applyNumberFormat="1" applyFont="1" applyFill="1" applyBorder="1" applyAlignment="1" applyProtection="1">
      <alignment horizontal="right" vertical="center"/>
    </xf>
    <xf numFmtId="0" fontId="128" fillId="10" borderId="0" xfId="0" applyNumberFormat="1" applyFont="1" applyFill="1" applyBorder="1" applyAlignment="1" applyProtection="1">
      <alignment horizontal="right" vertical="center"/>
    </xf>
    <xf numFmtId="0" fontId="127" fillId="10" borderId="0" xfId="0" applyNumberFormat="1" applyFont="1" applyFill="1" applyBorder="1" applyAlignment="1" applyProtection="1">
      <alignment vertical="center"/>
    </xf>
    <xf numFmtId="0" fontId="128" fillId="10" borderId="0" xfId="0" applyNumberFormat="1" applyFont="1" applyFill="1" applyBorder="1" applyAlignment="1" applyProtection="1">
      <alignment vertical="center"/>
    </xf>
    <xf numFmtId="0" fontId="63" fillId="10" borderId="0" xfId="0" applyNumberFormat="1" applyFont="1" applyFill="1" applyBorder="1" applyAlignment="1" applyProtection="1">
      <alignment horizontal="left"/>
    </xf>
    <xf numFmtId="0" fontId="65" fillId="10" borderId="0" xfId="0" applyNumberFormat="1" applyFont="1" applyFill="1" applyBorder="1" applyAlignment="1" applyProtection="1">
      <alignment horizontal="left"/>
    </xf>
    <xf numFmtId="0" fontId="63" fillId="10" borderId="0" xfId="0" applyNumberFormat="1" applyFont="1" applyFill="1" applyBorder="1" applyAlignment="1" applyProtection="1">
      <alignment horizontal="center"/>
    </xf>
    <xf numFmtId="0" fontId="73" fillId="10" borderId="0" xfId="0" applyNumberFormat="1" applyFont="1" applyFill="1" applyBorder="1" applyAlignment="1" applyProtection="1"/>
    <xf numFmtId="0" fontId="41" fillId="10" borderId="0" xfId="0" applyNumberFormat="1" applyFont="1" applyFill="1" applyBorder="1" applyAlignment="1" applyProtection="1">
      <alignment horizontal="center"/>
    </xf>
    <xf numFmtId="0" fontId="82" fillId="10" borderId="0" xfId="0" applyNumberFormat="1" applyFont="1" applyFill="1" applyBorder="1" applyAlignment="1" applyProtection="1"/>
    <xf numFmtId="0" fontId="95" fillId="10" borderId="0" xfId="0" applyNumberFormat="1" applyFont="1" applyFill="1" applyBorder="1" applyAlignment="1" applyProtection="1">
      <alignment horizontal="center" vertical="center"/>
    </xf>
    <xf numFmtId="0" fontId="71" fillId="7" borderId="16" xfId="0" applyFont="1" applyFill="1" applyBorder="1" applyAlignment="1">
      <alignment horizontal="left" vertical="center"/>
    </xf>
    <xf numFmtId="0" fontId="71" fillId="7" borderId="0" xfId="0" applyFont="1" applyFill="1" applyBorder="1" applyAlignment="1">
      <alignment horizontal="center"/>
    </xf>
    <xf numFmtId="0" fontId="83" fillId="7" borderId="17" xfId="0" applyNumberFormat="1" applyFont="1" applyFill="1" applyBorder="1" applyAlignment="1" applyProtection="1">
      <alignment horizontal="center" vertical="center"/>
    </xf>
    <xf numFmtId="0" fontId="71" fillId="7" borderId="0" xfId="0" applyFont="1" applyFill="1" applyBorder="1" applyAlignment="1">
      <alignment horizontal="center"/>
    </xf>
    <xf numFmtId="0" fontId="83" fillId="7" borderId="0" xfId="23" applyFont="1" applyFill="1" applyBorder="1" applyAlignment="1">
      <alignment horizontal="center" vertical="center"/>
    </xf>
    <xf numFmtId="0" fontId="83" fillId="7" borderId="0" xfId="23" applyFont="1" applyFill="1" applyBorder="1" applyAlignment="1">
      <alignment horizontal="center" vertical="center" wrapText="1"/>
    </xf>
    <xf numFmtId="0" fontId="83" fillId="7" borderId="0" xfId="0" applyFont="1" applyFill="1" applyBorder="1" applyAlignment="1">
      <alignment horizontal="center"/>
    </xf>
    <xf numFmtId="0" fontId="66" fillId="7" borderId="0" xfId="23" applyFont="1" applyFill="1" applyBorder="1" applyAlignment="1">
      <alignment horizontal="center" vertical="center"/>
    </xf>
    <xf numFmtId="0" fontId="24" fillId="10" borderId="0" xfId="40" applyFill="1"/>
    <xf numFmtId="0" fontId="71" fillId="7" borderId="0" xfId="0" applyFont="1" applyFill="1" applyBorder="1" applyAlignment="1">
      <alignment horizontal="center"/>
    </xf>
    <xf numFmtId="0" fontId="23" fillId="3" borderId="17" xfId="0" applyNumberFormat="1" applyFont="1" applyFill="1" applyBorder="1" applyAlignment="1" applyProtection="1">
      <alignment horizontal="center" vertical="center"/>
    </xf>
    <xf numFmtId="0" fontId="66" fillId="7" borderId="14" xfId="0" applyNumberFormat="1" applyFont="1" applyFill="1" applyBorder="1" applyAlignment="1" applyProtection="1">
      <alignment horizontal="center" vertical="center" wrapText="1"/>
    </xf>
    <xf numFmtId="0" fontId="83" fillId="7" borderId="14" xfId="0" applyNumberFormat="1" applyFont="1" applyFill="1" applyBorder="1" applyAlignment="1" applyProtection="1">
      <alignment horizontal="left" vertical="center" wrapText="1"/>
    </xf>
    <xf numFmtId="0" fontId="116" fillId="7" borderId="14" xfId="0" applyNumberFormat="1" applyFont="1" applyFill="1" applyBorder="1" applyAlignment="1" applyProtection="1">
      <alignment horizontal="center" vertical="center" wrapText="1"/>
    </xf>
    <xf numFmtId="0" fontId="85" fillId="7" borderId="50" xfId="0" applyFont="1" applyFill="1" applyBorder="1" applyAlignment="1">
      <alignment horizontal="center" vertical="center"/>
    </xf>
    <xf numFmtId="0" fontId="71" fillId="0" borderId="0" xfId="0" applyNumberFormat="1" applyFont="1" applyFill="1" applyBorder="1" applyAlignment="1" applyProtection="1">
      <alignment horizontal="center" vertical="center"/>
    </xf>
    <xf numFmtId="0" fontId="129" fillId="7" borderId="14" xfId="0" applyFont="1" applyFill="1" applyBorder="1" applyAlignment="1">
      <alignment horizontal="center"/>
    </xf>
    <xf numFmtId="0" fontId="129" fillId="7" borderId="0" xfId="0" applyFont="1" applyFill="1" applyBorder="1" applyAlignment="1">
      <alignment horizontal="center"/>
    </xf>
    <xf numFmtId="0" fontId="116" fillId="7" borderId="14" xfId="0" applyNumberFormat="1" applyFont="1" applyFill="1" applyBorder="1" applyAlignment="1" applyProtection="1">
      <alignment horizontal="center" vertical="center"/>
    </xf>
    <xf numFmtId="0" fontId="37" fillId="4" borderId="0" xfId="23" applyNumberFormat="1" applyFont="1" applyFill="1" applyBorder="1" applyAlignment="1" applyProtection="1">
      <alignment horizontal="center" vertical="center" wrapText="1"/>
    </xf>
    <xf numFmtId="0" fontId="130" fillId="0" borderId="0" xfId="178" applyNumberFormat="1" applyFill="1" applyBorder="1" applyAlignment="1" applyProtection="1"/>
    <xf numFmtId="0" fontId="130" fillId="0" borderId="0" xfId="178" applyNumberFormat="1" applyFill="1" applyBorder="1" applyAlignment="1" applyProtection="1">
      <alignment horizontal="center"/>
    </xf>
    <xf numFmtId="0" fontId="130" fillId="10" borderId="0" xfId="178" applyNumberFormat="1" applyFill="1" applyBorder="1" applyAlignment="1" applyProtection="1"/>
    <xf numFmtId="0" fontId="130" fillId="0" borderId="0" xfId="178" applyNumberFormat="1" applyFill="1" applyBorder="1" applyAlignment="1" applyProtection="1">
      <alignment horizontal="center" vertical="center"/>
    </xf>
    <xf numFmtId="0" fontId="81" fillId="6" borderId="0" xfId="178" applyNumberFormat="1" applyFont="1" applyFill="1" applyBorder="1" applyAlignment="1" applyProtection="1">
      <alignment horizontal="center" vertical="center" wrapText="1"/>
    </xf>
    <xf numFmtId="0" fontId="33" fillId="0" borderId="0" xfId="178" applyNumberFormat="1" applyFont="1" applyFill="1" applyBorder="1" applyAlignment="1" applyProtection="1">
      <alignment horizontal="center" vertical="center" wrapText="1"/>
    </xf>
    <xf numFmtId="17" fontId="33" fillId="6" borderId="0" xfId="178" applyNumberFormat="1" applyFont="1" applyFill="1" applyBorder="1" applyAlignment="1">
      <alignment horizontal="center" vertical="center" wrapText="1"/>
    </xf>
    <xf numFmtId="17" fontId="45" fillId="0" borderId="0" xfId="178" applyNumberFormat="1" applyFont="1" applyFill="1" applyBorder="1" applyAlignment="1">
      <alignment horizontal="center" vertical="center" wrapText="1"/>
    </xf>
    <xf numFmtId="17" fontId="33" fillId="5" borderId="0" xfId="178" applyNumberFormat="1" applyFont="1" applyFill="1" applyBorder="1" applyAlignment="1">
      <alignment horizontal="center" vertical="center" wrapText="1"/>
    </xf>
    <xf numFmtId="17" fontId="115" fillId="0" borderId="0" xfId="178" applyNumberFormat="1" applyFont="1" applyFill="1" applyBorder="1" applyAlignment="1">
      <alignment horizontal="center" vertical="center" wrapText="1"/>
    </xf>
    <xf numFmtId="0" fontId="114" fillId="10" borderId="0" xfId="178" applyNumberFormat="1" applyFont="1" applyFill="1" applyBorder="1" applyAlignment="1" applyProtection="1"/>
    <xf numFmtId="0" fontId="23" fillId="7" borderId="0" xfId="178" applyNumberFormat="1" applyFont="1" applyFill="1" applyBorder="1" applyAlignment="1" applyProtection="1"/>
    <xf numFmtId="3" fontId="41" fillId="7" borderId="0" xfId="178" applyNumberFormat="1" applyFont="1" applyFill="1" applyBorder="1" applyAlignment="1" applyProtection="1">
      <alignment horizontal="center" vertical="center"/>
    </xf>
    <xf numFmtId="10" fontId="40" fillId="7" borderId="0" xfId="38" applyNumberFormat="1" applyFont="1" applyFill="1" applyBorder="1" applyAlignment="1" applyProtection="1">
      <alignment horizontal="right" vertical="center"/>
    </xf>
    <xf numFmtId="3" fontId="38" fillId="7" borderId="0" xfId="178" applyNumberFormat="1" applyFont="1" applyFill="1" applyBorder="1" applyAlignment="1" applyProtection="1">
      <alignment horizontal="center" vertical="center"/>
    </xf>
    <xf numFmtId="10" fontId="41" fillId="7" borderId="0" xfId="38" applyNumberFormat="1" applyFont="1" applyFill="1" applyBorder="1" applyAlignment="1" applyProtection="1">
      <alignment horizontal="right" vertical="center"/>
    </xf>
    <xf numFmtId="0" fontId="38" fillId="7" borderId="0" xfId="178" applyNumberFormat="1" applyFont="1" applyFill="1" applyBorder="1" applyAlignment="1" applyProtection="1">
      <alignment horizontal="center" vertical="center"/>
    </xf>
    <xf numFmtId="10" fontId="41" fillId="7" borderId="0" xfId="38" applyNumberFormat="1" applyFont="1" applyFill="1" applyBorder="1" applyAlignment="1" applyProtection="1">
      <alignment horizontal="center" vertical="center"/>
    </xf>
    <xf numFmtId="0" fontId="23" fillId="7" borderId="0" xfId="48" applyFill="1" applyAlignment="1">
      <alignment horizontal="center"/>
    </xf>
    <xf numFmtId="0" fontId="23" fillId="7" borderId="0" xfId="48" applyFill="1"/>
    <xf numFmtId="0" fontId="44" fillId="7" borderId="0" xfId="178" applyNumberFormat="1" applyFont="1" applyFill="1" applyBorder="1" applyAlignment="1" applyProtection="1">
      <alignment horizontal="center"/>
    </xf>
    <xf numFmtId="10" fontId="40" fillId="7" borderId="0" xfId="38" applyNumberFormat="1" applyFont="1" applyFill="1" applyBorder="1" applyAlignment="1" applyProtection="1">
      <alignment horizontal="center" vertical="center"/>
    </xf>
    <xf numFmtId="10" fontId="90" fillId="7" borderId="0" xfId="38" applyNumberFormat="1" applyFont="1" applyFill="1" applyBorder="1" applyAlignment="1" applyProtection="1">
      <alignment horizontal="center" vertical="center"/>
    </xf>
    <xf numFmtId="10" fontId="62" fillId="7" borderId="0" xfId="38" applyNumberFormat="1" applyFont="1" applyFill="1" applyBorder="1" applyAlignment="1" applyProtection="1">
      <alignment horizontal="center" vertical="center"/>
    </xf>
    <xf numFmtId="3" fontId="26" fillId="7" borderId="0" xfId="178" applyNumberFormat="1" applyFont="1" applyFill="1" applyBorder="1" applyAlignment="1" applyProtection="1">
      <alignment horizontal="center" vertical="center"/>
    </xf>
    <xf numFmtId="3" fontId="114" fillId="10" borderId="0" xfId="178" applyNumberFormat="1" applyFont="1" applyFill="1" applyBorder="1" applyAlignment="1" applyProtection="1"/>
    <xf numFmtId="0" fontId="130" fillId="7" borderId="0" xfId="178" applyNumberFormat="1" applyFill="1" applyBorder="1" applyAlignment="1" applyProtection="1"/>
    <xf numFmtId="0" fontId="80" fillId="6" borderId="0" xfId="178" applyNumberFormat="1" applyFont="1" applyFill="1" applyBorder="1" applyAlignment="1" applyProtection="1"/>
    <xf numFmtId="0" fontId="36" fillId="3" borderId="0" xfId="178" applyNumberFormat="1" applyFont="1" applyFill="1" applyBorder="1" applyAlignment="1" applyProtection="1"/>
    <xf numFmtId="3" fontId="41" fillId="3" borderId="0" xfId="178" applyNumberFormat="1" applyFont="1" applyFill="1" applyBorder="1" applyAlignment="1" applyProtection="1">
      <alignment horizontal="center" vertical="center"/>
    </xf>
    <xf numFmtId="10" fontId="40" fillId="3" borderId="0" xfId="38" applyNumberFormat="1" applyFont="1" applyFill="1" applyBorder="1" applyAlignment="1" applyProtection="1">
      <alignment horizontal="right" vertical="center"/>
    </xf>
    <xf numFmtId="3" fontId="38" fillId="3" borderId="0" xfId="178" applyNumberFormat="1" applyFont="1" applyFill="1" applyBorder="1" applyAlignment="1" applyProtection="1">
      <alignment horizontal="center" vertical="center"/>
    </xf>
    <xf numFmtId="0" fontId="38" fillId="3" borderId="0" xfId="178" applyNumberFormat="1" applyFont="1" applyFill="1" applyBorder="1" applyAlignment="1" applyProtection="1">
      <alignment horizontal="center" vertical="center"/>
    </xf>
    <xf numFmtId="10" fontId="40" fillId="3" borderId="0" xfId="38" applyNumberFormat="1" applyFont="1" applyFill="1" applyBorder="1" applyAlignment="1" applyProtection="1">
      <alignment horizontal="center" vertical="center"/>
    </xf>
    <xf numFmtId="0" fontId="23" fillId="0" borderId="0" xfId="48" applyAlignment="1">
      <alignment horizontal="center"/>
    </xf>
    <xf numFmtId="10" fontId="41" fillId="3" borderId="0" xfId="38" applyNumberFormat="1" applyFont="1" applyFill="1" applyBorder="1" applyAlignment="1" applyProtection="1">
      <alignment horizontal="center" vertical="center"/>
    </xf>
    <xf numFmtId="0" fontId="23" fillId="0" borderId="0" xfId="48"/>
    <xf numFmtId="0" fontId="44" fillId="3" borderId="0" xfId="178" applyNumberFormat="1" applyFont="1" applyFill="1" applyBorder="1" applyAlignment="1" applyProtection="1">
      <alignment horizontal="center"/>
    </xf>
    <xf numFmtId="10" fontId="62" fillId="3" borderId="0" xfId="38" applyNumberFormat="1" applyFont="1" applyFill="1" applyBorder="1" applyAlignment="1" applyProtection="1">
      <alignment horizontal="center" vertical="center"/>
    </xf>
    <xf numFmtId="10" fontId="90" fillId="3" borderId="0" xfId="38" applyNumberFormat="1" applyFont="1" applyFill="1" applyBorder="1" applyAlignment="1" applyProtection="1">
      <alignment horizontal="center" vertical="center"/>
    </xf>
    <xf numFmtId="3" fontId="26" fillId="3" borderId="0" xfId="178" applyNumberFormat="1" applyFont="1" applyFill="1" applyBorder="1" applyAlignment="1" applyProtection="1">
      <alignment horizontal="center" vertical="center"/>
    </xf>
    <xf numFmtId="0" fontId="36" fillId="0" borderId="0" xfId="178" applyNumberFormat="1" applyFont="1" applyFill="1" applyBorder="1" applyAlignment="1" applyProtection="1"/>
    <xf numFmtId="3" fontId="41" fillId="0" borderId="0" xfId="178" applyNumberFormat="1" applyFont="1" applyFill="1" applyBorder="1" applyAlignment="1" applyProtection="1">
      <alignment horizontal="center" vertical="center"/>
    </xf>
    <xf numFmtId="10" fontId="41" fillId="3" borderId="0" xfId="38" applyNumberFormat="1" applyFont="1" applyFill="1" applyBorder="1" applyAlignment="1" applyProtection="1">
      <alignment horizontal="right" vertical="center"/>
    </xf>
    <xf numFmtId="0" fontId="38" fillId="0" borderId="0" xfId="178" applyNumberFormat="1" applyFont="1" applyFill="1" applyBorder="1" applyAlignment="1" applyProtection="1">
      <alignment horizontal="center" vertical="center"/>
    </xf>
    <xf numFmtId="0" fontId="44" fillId="0" borderId="0" xfId="178" applyNumberFormat="1" applyFont="1" applyFill="1" applyBorder="1" applyAlignment="1" applyProtection="1">
      <alignment horizontal="center"/>
    </xf>
    <xf numFmtId="3" fontId="38" fillId="0" borderId="0" xfId="178" applyNumberFormat="1" applyFont="1" applyFill="1" applyBorder="1" applyAlignment="1" applyProtection="1">
      <alignment horizontal="center" vertical="center"/>
    </xf>
    <xf numFmtId="0" fontId="120" fillId="10" borderId="0" xfId="178" applyNumberFormat="1" applyFont="1" applyFill="1" applyBorder="1" applyAlignment="1" applyProtection="1"/>
    <xf numFmtId="0" fontId="120" fillId="10" borderId="0" xfId="178" applyNumberFormat="1" applyFont="1" applyFill="1" applyBorder="1" applyAlignment="1" applyProtection="1">
      <alignment horizontal="right"/>
    </xf>
    <xf numFmtId="3" fontId="130" fillId="10" borderId="0" xfId="178" applyNumberFormat="1" applyFill="1" applyBorder="1" applyAlignment="1" applyProtection="1"/>
    <xf numFmtId="10" fontId="62" fillId="7" borderId="0" xfId="38" applyNumberFormat="1" applyFont="1" applyFill="1" applyBorder="1" applyAlignment="1" applyProtection="1">
      <alignment horizontal="right" vertical="center"/>
    </xf>
    <xf numFmtId="10" fontId="62" fillId="3" borderId="0" xfId="38" applyNumberFormat="1" applyFont="1" applyFill="1" applyBorder="1" applyAlignment="1" applyProtection="1">
      <alignment horizontal="right" vertical="center"/>
    </xf>
    <xf numFmtId="0" fontId="36" fillId="7" borderId="0" xfId="178" applyNumberFormat="1" applyFont="1" applyFill="1" applyBorder="1" applyAlignment="1" applyProtection="1"/>
    <xf numFmtId="0" fontId="23" fillId="0" borderId="0" xfId="178" applyNumberFormat="1" applyFont="1" applyFill="1" applyBorder="1" applyAlignment="1" applyProtection="1"/>
    <xf numFmtId="0" fontId="24" fillId="10" borderId="0" xfId="178" applyNumberFormat="1" applyFont="1" applyFill="1" applyBorder="1" applyAlignment="1" applyProtection="1"/>
    <xf numFmtId="0" fontId="40" fillId="7" borderId="0" xfId="178" applyNumberFormat="1" applyFont="1" applyFill="1" applyBorder="1" applyAlignment="1" applyProtection="1">
      <alignment horizontal="center" vertical="center"/>
    </xf>
    <xf numFmtId="0" fontId="23" fillId="6" borderId="0" xfId="178" applyNumberFormat="1" applyFont="1" applyFill="1" applyBorder="1" applyAlignment="1" applyProtection="1"/>
    <xf numFmtId="0" fontId="40" fillId="3" borderId="0" xfId="178" applyNumberFormat="1" applyFont="1" applyFill="1" applyBorder="1" applyAlignment="1" applyProtection="1">
      <alignment horizontal="center" vertical="center"/>
    </xf>
    <xf numFmtId="0" fontId="20" fillId="0" borderId="0" xfId="178" applyNumberFormat="1" applyFont="1" applyFill="1" applyBorder="1" applyAlignment="1" applyProtection="1"/>
    <xf numFmtId="3" fontId="20" fillId="0" borderId="0" xfId="178" applyNumberFormat="1" applyFont="1" applyFill="1" applyBorder="1" applyAlignment="1" applyProtection="1">
      <alignment horizontal="center" vertical="center"/>
    </xf>
    <xf numFmtId="3" fontId="19" fillId="7" borderId="9" xfId="178" applyNumberFormat="1" applyFont="1" applyFill="1" applyBorder="1" applyAlignment="1" applyProtection="1">
      <alignment horizontal="center" vertical="center"/>
    </xf>
    <xf numFmtId="10" fontId="42" fillId="7" borderId="9" xfId="38" applyNumberFormat="1" applyFont="1" applyFill="1" applyBorder="1" applyAlignment="1" applyProtection="1">
      <alignment horizontal="center" vertical="center"/>
    </xf>
    <xf numFmtId="0" fontId="19" fillId="7" borderId="9" xfId="178" applyNumberFormat="1" applyFont="1" applyFill="1" applyBorder="1" applyAlignment="1" applyProtection="1">
      <alignment horizontal="center" vertical="center"/>
    </xf>
    <xf numFmtId="0" fontId="35" fillId="7" borderId="9" xfId="178" applyNumberFormat="1" applyFont="1" applyFill="1" applyBorder="1" applyAlignment="1" applyProtection="1">
      <alignment horizontal="center" vertical="center"/>
    </xf>
    <xf numFmtId="10" fontId="125" fillId="7" borderId="9" xfId="38" applyNumberFormat="1" applyFont="1" applyFill="1" applyBorder="1" applyAlignment="1" applyProtection="1">
      <alignment horizontal="center" vertical="center"/>
    </xf>
    <xf numFmtId="1" fontId="43" fillId="7" borderId="9" xfId="38" applyNumberFormat="1" applyFont="1" applyFill="1" applyBorder="1" applyAlignment="1" applyProtection="1">
      <alignment horizontal="center" vertical="center"/>
    </xf>
    <xf numFmtId="0" fontId="43" fillId="7" borderId="9" xfId="38" applyNumberFormat="1" applyFont="1" applyFill="1" applyBorder="1" applyAlignment="1" applyProtection="1">
      <alignment horizontal="center" vertical="center"/>
    </xf>
    <xf numFmtId="1" fontId="23" fillId="7" borderId="9" xfId="38" applyNumberFormat="1" applyFont="1" applyFill="1" applyBorder="1" applyAlignment="1" applyProtection="1">
      <alignment horizontal="center" vertical="center"/>
    </xf>
    <xf numFmtId="10" fontId="23" fillId="7" borderId="9" xfId="38" applyNumberFormat="1" applyFont="1" applyFill="1" applyBorder="1" applyAlignment="1" applyProtection="1">
      <alignment horizontal="center" vertical="center"/>
    </xf>
    <xf numFmtId="0" fontId="23" fillId="7" borderId="9" xfId="38" applyNumberFormat="1" applyFont="1" applyFill="1" applyBorder="1" applyAlignment="1" applyProtection="1">
      <alignment horizontal="center" vertical="center"/>
    </xf>
    <xf numFmtId="10" fontId="47" fillId="7" borderId="9" xfId="38" applyNumberFormat="1" applyFont="1" applyFill="1" applyBorder="1" applyAlignment="1" applyProtection="1">
      <alignment horizontal="center" vertical="center"/>
    </xf>
    <xf numFmtId="3" fontId="111" fillId="7" borderId="9" xfId="38" applyNumberFormat="1" applyFont="1" applyFill="1" applyBorder="1" applyAlignment="1" applyProtection="1">
      <alignment horizontal="center" vertical="center"/>
    </xf>
    <xf numFmtId="10" fontId="111" fillId="7" borderId="9" xfId="38" applyNumberFormat="1" applyFont="1" applyFill="1" applyBorder="1" applyAlignment="1" applyProtection="1">
      <alignment horizontal="center" vertical="center"/>
    </xf>
    <xf numFmtId="3" fontId="130" fillId="7" borderId="9" xfId="178" applyNumberFormat="1" applyFill="1" applyBorder="1" applyAlignment="1" applyProtection="1">
      <alignment horizontal="center" vertical="center"/>
    </xf>
    <xf numFmtId="10" fontId="66" fillId="9" borderId="9" xfId="38" applyNumberFormat="1" applyFont="1" applyFill="1" applyBorder="1" applyAlignment="1" applyProtection="1">
      <alignment horizontal="center" vertical="center"/>
    </xf>
    <xf numFmtId="0" fontId="19" fillId="0" borderId="0" xfId="178" applyNumberFormat="1" applyFont="1" applyFill="1" applyBorder="1" applyAlignment="1" applyProtection="1">
      <alignment horizontal="center" vertical="center"/>
    </xf>
    <xf numFmtId="3" fontId="130" fillId="0" borderId="0" xfId="178" applyNumberFormat="1" applyFill="1" applyBorder="1" applyAlignment="1" applyProtection="1">
      <alignment horizontal="center" vertical="center"/>
    </xf>
    <xf numFmtId="0" fontId="130" fillId="10" borderId="0" xfId="178" applyNumberFormat="1" applyFill="1" applyBorder="1" applyAlignment="1" applyProtection="1">
      <alignment horizontal="center"/>
    </xf>
    <xf numFmtId="0" fontId="130" fillId="10" borderId="0" xfId="178" applyNumberFormat="1" applyFill="1" applyBorder="1" applyAlignment="1" applyProtection="1">
      <alignment horizontal="center" vertical="center"/>
    </xf>
    <xf numFmtId="0" fontId="71" fillId="7" borderId="0" xfId="0" applyFont="1" applyFill="1" applyBorder="1" applyAlignment="1">
      <alignment horizontal="center"/>
    </xf>
    <xf numFmtId="0" fontId="68" fillId="7" borderId="0" xfId="0" applyFont="1" applyFill="1" applyBorder="1" applyAlignment="1">
      <alignment horizontal="center"/>
    </xf>
    <xf numFmtId="0" fontId="63" fillId="7" borderId="19" xfId="0" applyNumberFormat="1" applyFont="1" applyFill="1" applyBorder="1" applyAlignment="1" applyProtection="1">
      <alignment vertical="center"/>
    </xf>
    <xf numFmtId="0" fontId="41" fillId="7" borderId="0" xfId="178" applyNumberFormat="1" applyFont="1" applyFill="1" applyBorder="1" applyAlignment="1" applyProtection="1">
      <alignment horizontal="center" vertical="center"/>
    </xf>
    <xf numFmtId="10" fontId="131" fillId="7" borderId="9" xfId="38" applyNumberFormat="1" applyFont="1" applyFill="1" applyBorder="1" applyAlignment="1" applyProtection="1">
      <alignment horizontal="center" vertical="center"/>
    </xf>
    <xf numFmtId="0" fontId="71" fillId="7" borderId="0" xfId="0" applyNumberFormat="1" applyFont="1" applyFill="1" applyBorder="1" applyAlignment="1" applyProtection="1">
      <alignment horizontal="center" vertical="center" wrapText="1"/>
    </xf>
    <xf numFmtId="0" fontId="23" fillId="7" borderId="17" xfId="0" applyNumberFormat="1" applyFont="1" applyFill="1" applyBorder="1" applyAlignment="1" applyProtection="1">
      <alignment horizontal="center" vertical="center"/>
    </xf>
    <xf numFmtId="0" fontId="23" fillId="0" borderId="17" xfId="0" applyNumberFormat="1" applyFont="1" applyFill="1" applyBorder="1" applyAlignment="1" applyProtection="1">
      <alignment horizontal="center" vertical="center"/>
    </xf>
    <xf numFmtId="0" fontId="71" fillId="7" borderId="0" xfId="0" applyFont="1" applyFill="1" applyBorder="1" applyAlignment="1">
      <alignment horizontal="center"/>
    </xf>
    <xf numFmtId="0" fontId="68" fillId="7" borderId="17" xfId="0" applyNumberFormat="1" applyFont="1" applyFill="1" applyBorder="1" applyAlignment="1" applyProtection="1">
      <alignment horizontal="center" vertical="center"/>
    </xf>
    <xf numFmtId="0" fontId="71" fillId="7" borderId="0" xfId="0" applyFont="1" applyFill="1" applyBorder="1" applyAlignment="1">
      <alignment horizontal="center"/>
    </xf>
    <xf numFmtId="0" fontId="68" fillId="7" borderId="0" xfId="0" applyFont="1" applyFill="1" applyBorder="1" applyAlignment="1">
      <alignment horizontal="center"/>
    </xf>
    <xf numFmtId="0" fontId="71" fillId="0" borderId="16" xfId="0" applyFont="1" applyFill="1" applyBorder="1" applyAlignment="1">
      <alignment horizontal="left" vertical="center"/>
    </xf>
    <xf numFmtId="0" fontId="68" fillId="0" borderId="17" xfId="0" applyNumberFormat="1" applyFont="1" applyFill="1" applyBorder="1" applyAlignment="1" applyProtection="1">
      <alignment horizontal="center" vertical="center"/>
    </xf>
    <xf numFmtId="0" fontId="68" fillId="0" borderId="0" xfId="0" applyFont="1" applyFill="1" applyBorder="1" applyAlignment="1">
      <alignment horizontal="center" vertical="center"/>
    </xf>
    <xf numFmtId="0" fontId="68" fillId="7" borderId="14" xfId="0" applyFont="1" applyFill="1" applyBorder="1" applyAlignment="1">
      <alignment horizontal="center" vertical="center"/>
    </xf>
    <xf numFmtId="0" fontId="71" fillId="7" borderId="16" xfId="0" applyFont="1" applyFill="1" applyBorder="1" applyAlignment="1">
      <alignment horizontal="center" vertical="center"/>
    </xf>
    <xf numFmtId="0" fontId="68" fillId="7" borderId="0" xfId="0" applyFont="1" applyFill="1" applyBorder="1" applyAlignment="1">
      <alignment horizontal="center"/>
    </xf>
    <xf numFmtId="0" fontId="65" fillId="7" borderId="15" xfId="0" applyNumberFormat="1" applyFont="1" applyFill="1" applyBorder="1" applyAlignment="1" applyProtection="1">
      <alignment horizontal="center" vertical="center"/>
    </xf>
    <xf numFmtId="0" fontId="65" fillId="7" borderId="17" xfId="0" applyNumberFormat="1" applyFont="1" applyFill="1" applyBorder="1" applyAlignment="1" applyProtection="1">
      <alignment horizontal="center" vertical="center"/>
    </xf>
    <xf numFmtId="0" fontId="65" fillId="0" borderId="0" xfId="0" applyFont="1" applyFill="1" applyBorder="1" applyAlignment="1">
      <alignment horizontal="center"/>
    </xf>
    <xf numFmtId="0" fontId="0" fillId="7" borderId="24" xfId="0" applyNumberFormat="1" applyFill="1" applyBorder="1" applyAlignment="1" applyProtection="1">
      <alignment horizontal="center" vertical="center"/>
    </xf>
    <xf numFmtId="0" fontId="132" fillId="7" borderId="18" xfId="0" applyNumberFormat="1" applyFont="1" applyFill="1" applyBorder="1" applyAlignment="1" applyProtection="1">
      <alignment horizontal="center" vertical="center"/>
    </xf>
    <xf numFmtId="0" fontId="68" fillId="7" borderId="19" xfId="0" applyFont="1" applyFill="1" applyBorder="1" applyAlignment="1">
      <alignment horizontal="center"/>
    </xf>
    <xf numFmtId="0" fontId="65" fillId="7" borderId="19" xfId="0" applyFont="1" applyFill="1" applyBorder="1" applyAlignment="1">
      <alignment horizontal="center"/>
    </xf>
    <xf numFmtId="0" fontId="65" fillId="7" borderId="20" xfId="0" applyNumberFormat="1" applyFont="1" applyFill="1" applyBorder="1" applyAlignment="1" applyProtection="1">
      <alignment horizontal="center" vertical="center"/>
    </xf>
    <xf numFmtId="0" fontId="133" fillId="0" borderId="0" xfId="0" applyNumberFormat="1" applyFont="1" applyFill="1" applyBorder="1" applyAlignment="1" applyProtection="1">
      <alignment horizontal="center"/>
    </xf>
    <xf numFmtId="0" fontId="71" fillId="7" borderId="0" xfId="0" applyFont="1" applyFill="1" applyBorder="1" applyAlignment="1">
      <alignment horizontal="center"/>
    </xf>
    <xf numFmtId="0" fontId="71" fillId="0" borderId="16" xfId="0" applyFont="1" applyFill="1" applyBorder="1" applyAlignment="1">
      <alignment horizontal="left" vertical="center"/>
    </xf>
    <xf numFmtId="0" fontId="63" fillId="3" borderId="0" xfId="0" applyFont="1" applyFill="1" applyBorder="1" applyAlignment="1">
      <alignment horizontal="center" vertical="center"/>
    </xf>
    <xf numFmtId="0" fontId="23" fillId="3" borderId="17" xfId="0" applyNumberFormat="1" applyFont="1" applyFill="1" applyBorder="1" applyAlignment="1" applyProtection="1">
      <alignment horizontal="center" vertical="center"/>
    </xf>
    <xf numFmtId="0" fontId="71" fillId="0" borderId="0" xfId="0" applyNumberFormat="1" applyFont="1" applyFill="1" applyBorder="1" applyAlignment="1" applyProtection="1">
      <alignment horizontal="center" vertical="center"/>
    </xf>
    <xf numFmtId="0" fontId="23" fillId="7" borderId="0" xfId="0" applyNumberFormat="1" applyFont="1" applyFill="1" applyBorder="1" applyAlignment="1" applyProtection="1">
      <alignment horizontal="center" vertical="center"/>
    </xf>
    <xf numFmtId="0" fontId="65" fillId="7" borderId="0" xfId="0" applyFont="1" applyFill="1" applyBorder="1" applyAlignment="1">
      <alignment horizontal="center" vertical="center"/>
    </xf>
    <xf numFmtId="0" fontId="23" fillId="7" borderId="17" xfId="0" applyNumberFormat="1" applyFont="1" applyFill="1" applyBorder="1" applyAlignment="1" applyProtection="1">
      <alignment horizontal="center" vertical="center"/>
    </xf>
    <xf numFmtId="3" fontId="134" fillId="7" borderId="1" xfId="0" applyNumberFormat="1" applyFont="1" applyFill="1" applyBorder="1" applyAlignment="1" applyProtection="1">
      <alignment horizontal="center" vertical="center"/>
    </xf>
    <xf numFmtId="0" fontId="68" fillId="7" borderId="17" xfId="0" applyNumberFormat="1" applyFont="1" applyFill="1" applyBorder="1" applyAlignment="1" applyProtection="1">
      <alignment horizontal="center" vertical="center"/>
    </xf>
    <xf numFmtId="0" fontId="68" fillId="7" borderId="0" xfId="0" applyNumberFormat="1" applyFont="1" applyFill="1" applyBorder="1" applyAlignment="1" applyProtection="1">
      <alignment horizontal="center" vertical="center"/>
    </xf>
    <xf numFmtId="0" fontId="23" fillId="7" borderId="17" xfId="0" applyNumberFormat="1" applyFont="1" applyFill="1" applyBorder="1" applyAlignment="1" applyProtection="1">
      <alignment horizontal="center" vertical="center"/>
    </xf>
    <xf numFmtId="0" fontId="63" fillId="7" borderId="0" xfId="0" applyFont="1" applyFill="1" applyBorder="1" applyAlignment="1">
      <alignment horizontal="center" vertical="center"/>
    </xf>
    <xf numFmtId="0" fontId="63" fillId="7" borderId="17" xfId="0" applyNumberFormat="1" applyFont="1" applyFill="1" applyBorder="1" applyAlignment="1" applyProtection="1">
      <alignment horizontal="center" vertical="center"/>
    </xf>
    <xf numFmtId="0" fontId="65" fillId="7" borderId="0" xfId="0" applyFont="1" applyFill="1" applyBorder="1" applyAlignment="1">
      <alignment horizontal="center" vertical="center" wrapText="1"/>
    </xf>
    <xf numFmtId="0" fontId="71" fillId="7" borderId="0" xfId="0" applyFont="1" applyFill="1" applyBorder="1" applyAlignment="1">
      <alignment horizontal="center"/>
    </xf>
    <xf numFmtId="0" fontId="135" fillId="7" borderId="0" xfId="27" applyNumberFormat="1" applyFont="1" applyFill="1" applyBorder="1" applyAlignment="1" applyProtection="1">
      <alignment horizontal="center" vertical="center"/>
    </xf>
    <xf numFmtId="0" fontId="135" fillId="0" borderId="19" xfId="27" applyNumberFormat="1" applyFont="1" applyFill="1" applyBorder="1" applyAlignment="1" applyProtection="1">
      <alignment horizontal="center" vertical="center"/>
    </xf>
    <xf numFmtId="0" fontId="135" fillId="0" borderId="0" xfId="27" applyNumberFormat="1" applyFont="1" applyFill="1" applyBorder="1" applyAlignment="1" applyProtection="1">
      <alignment horizontal="center" vertical="center"/>
    </xf>
    <xf numFmtId="0" fontId="23" fillId="0" borderId="17" xfId="0" applyNumberFormat="1" applyFont="1" applyFill="1" applyBorder="1" applyAlignment="1" applyProtection="1">
      <alignment horizontal="center" vertical="center"/>
    </xf>
    <xf numFmtId="0" fontId="0" fillId="3" borderId="0" xfId="0" applyNumberFormat="1" applyFill="1" applyBorder="1" applyAlignment="1" applyProtection="1">
      <alignment horizontal="center"/>
    </xf>
    <xf numFmtId="0" fontId="139" fillId="3" borderId="0" xfId="0" applyNumberFormat="1" applyFont="1" applyFill="1" applyBorder="1" applyAlignment="1" applyProtection="1">
      <alignment horizontal="center" wrapText="1"/>
    </xf>
    <xf numFmtId="0" fontId="139" fillId="3" borderId="0" xfId="0" applyNumberFormat="1" applyFont="1" applyFill="1" applyBorder="1" applyAlignment="1" applyProtection="1">
      <alignment vertical="center" wrapText="1"/>
    </xf>
    <xf numFmtId="0" fontId="136" fillId="3" borderId="0" xfId="0" applyNumberFormat="1" applyFont="1" applyFill="1" applyBorder="1" applyAlignment="1" applyProtection="1">
      <alignment horizontal="center" vertical="top" wrapText="1"/>
    </xf>
    <xf numFmtId="0" fontId="139" fillId="3" borderId="0" xfId="0" applyNumberFormat="1" applyFont="1" applyFill="1" applyBorder="1" applyAlignment="1" applyProtection="1">
      <alignment wrapText="1"/>
    </xf>
    <xf numFmtId="0" fontId="136" fillId="3" borderId="62" xfId="0" applyNumberFormat="1" applyFont="1" applyFill="1" applyBorder="1" applyAlignment="1" applyProtection="1">
      <alignment horizontal="center" vertical="center" wrapText="1"/>
    </xf>
    <xf numFmtId="0" fontId="136" fillId="3" borderId="0" xfId="0" applyNumberFormat="1" applyFont="1" applyFill="1" applyBorder="1" applyAlignment="1" applyProtection="1">
      <alignment horizontal="center" vertical="center" wrapText="1"/>
    </xf>
    <xf numFmtId="0" fontId="136" fillId="3" borderId="61" xfId="0" applyNumberFormat="1" applyFont="1" applyFill="1" applyBorder="1" applyAlignment="1" applyProtection="1">
      <alignment horizontal="center" vertical="center" wrapText="1"/>
    </xf>
    <xf numFmtId="0" fontId="139" fillId="11" borderId="0" xfId="0" applyNumberFormat="1" applyFont="1" applyFill="1" applyBorder="1" applyAlignment="1" applyProtection="1">
      <alignment horizontal="center" wrapText="1"/>
    </xf>
    <xf numFmtId="0" fontId="34" fillId="11" borderId="0" xfId="0" applyNumberFormat="1" applyFont="1" applyFill="1" applyBorder="1" applyAlignment="1" applyProtection="1">
      <alignment horizontal="center" wrapText="1"/>
    </xf>
    <xf numFmtId="0" fontId="139" fillId="11" borderId="66" xfId="0" applyNumberFormat="1" applyFont="1" applyFill="1" applyBorder="1" applyAlignment="1" applyProtection="1">
      <alignment wrapText="1"/>
    </xf>
    <xf numFmtId="0" fontId="139" fillId="11" borderId="67" xfId="0" applyNumberFormat="1" applyFont="1" applyFill="1" applyBorder="1" applyAlignment="1" applyProtection="1">
      <alignment horizontal="center" wrapText="1"/>
    </xf>
    <xf numFmtId="0" fontId="139" fillId="11" borderId="68" xfId="0" applyNumberFormat="1" applyFont="1" applyFill="1" applyBorder="1" applyAlignment="1" applyProtection="1">
      <alignment wrapText="1"/>
    </xf>
    <xf numFmtId="0" fontId="34" fillId="3" borderId="68" xfId="0" applyNumberFormat="1" applyFont="1" applyFill="1" applyBorder="1" applyAlignment="1" applyProtection="1">
      <alignment wrapText="1"/>
    </xf>
    <xf numFmtId="0" fontId="139" fillId="11" borderId="69" xfId="0" applyNumberFormat="1" applyFont="1" applyFill="1" applyBorder="1" applyAlignment="1" applyProtection="1">
      <alignment wrapText="1"/>
    </xf>
    <xf numFmtId="0" fontId="139" fillId="11" borderId="70" xfId="0" applyNumberFormat="1" applyFont="1" applyFill="1" applyBorder="1" applyAlignment="1" applyProtection="1">
      <alignment horizontal="center" wrapText="1"/>
    </xf>
    <xf numFmtId="0" fontId="83" fillId="7" borderId="0" xfId="0" applyNumberFormat="1" applyFont="1" applyFill="1" applyBorder="1" applyAlignment="1" applyProtection="1">
      <alignment horizontal="left" vertical="center" wrapText="1"/>
    </xf>
    <xf numFmtId="0" fontId="66" fillId="7" borderId="0" xfId="0" applyNumberFormat="1" applyFont="1" applyFill="1" applyBorder="1" applyAlignment="1" applyProtection="1">
      <alignment horizontal="center" vertical="center" wrapText="1"/>
    </xf>
    <xf numFmtId="0" fontId="116" fillId="7" borderId="0" xfId="0" applyNumberFormat="1" applyFont="1" applyFill="1" applyBorder="1" applyAlignment="1" applyProtection="1">
      <alignment horizontal="center" vertical="center"/>
    </xf>
    <xf numFmtId="0" fontId="116" fillId="7" borderId="0" xfId="0" applyNumberFormat="1" applyFont="1" applyFill="1" applyBorder="1" applyAlignment="1" applyProtection="1">
      <alignment horizontal="center" vertical="center" wrapText="1"/>
    </xf>
    <xf numFmtId="0" fontId="140" fillId="3" borderId="0" xfId="0" applyNumberFormat="1" applyFont="1" applyFill="1" applyBorder="1" applyAlignment="1" applyProtection="1">
      <alignment wrapText="1"/>
    </xf>
    <xf numFmtId="0" fontId="141" fillId="3" borderId="0" xfId="0" applyNumberFormat="1" applyFont="1" applyFill="1" applyBorder="1" applyAlignment="1" applyProtection="1"/>
    <xf numFmtId="0" fontId="75" fillId="0" borderId="71" xfId="0" applyNumberFormat="1" applyFont="1" applyFill="1" applyBorder="1" applyAlignment="1" applyProtection="1">
      <alignment horizontal="center" vertical="center" wrapText="1"/>
    </xf>
    <xf numFmtId="0" fontId="99" fillId="0" borderId="71" xfId="0" applyNumberFormat="1" applyFont="1" applyFill="1" applyBorder="1" applyAlignment="1" applyProtection="1">
      <alignment horizontal="center" vertical="center" wrapText="1"/>
    </xf>
    <xf numFmtId="0" fontId="75" fillId="12" borderId="71" xfId="0" applyNumberFormat="1" applyFont="1" applyFill="1" applyBorder="1" applyAlignment="1" applyProtection="1">
      <alignment horizontal="center" vertical="center" wrapText="1"/>
    </xf>
    <xf numFmtId="0" fontId="138" fillId="12" borderId="71" xfId="0" applyNumberFormat="1" applyFont="1" applyFill="1" applyBorder="1" applyAlignment="1" applyProtection="1">
      <alignment wrapText="1"/>
    </xf>
    <xf numFmtId="0" fontId="136" fillId="12" borderId="71" xfId="0" applyNumberFormat="1" applyFont="1" applyFill="1" applyBorder="1" applyAlignment="1" applyProtection="1">
      <alignment horizontal="center" vertical="center" wrapText="1"/>
    </xf>
    <xf numFmtId="0" fontId="138" fillId="12" borderId="71" xfId="0" applyNumberFormat="1" applyFont="1" applyFill="1" applyBorder="1" applyAlignment="1" applyProtection="1">
      <alignment horizontal="center" vertical="center" wrapText="1"/>
    </xf>
    <xf numFmtId="0" fontId="139" fillId="12" borderId="71" xfId="0" applyNumberFormat="1" applyFont="1" applyFill="1" applyBorder="1" applyAlignment="1" applyProtection="1">
      <alignment horizontal="center" vertical="center" wrapText="1"/>
    </xf>
    <xf numFmtId="0" fontId="23" fillId="0" borderId="17" xfId="0" applyNumberFormat="1" applyFont="1" applyFill="1" applyBorder="1" applyAlignment="1" applyProtection="1">
      <alignment vertical="center"/>
    </xf>
    <xf numFmtId="0" fontId="41" fillId="3" borderId="0" xfId="178" applyNumberFormat="1" applyFont="1" applyFill="1" applyBorder="1" applyAlignment="1" applyProtection="1">
      <alignment horizontal="center" vertical="center"/>
    </xf>
    <xf numFmtId="0" fontId="23" fillId="3" borderId="0" xfId="48" applyFill="1" applyAlignment="1">
      <alignment horizontal="center"/>
    </xf>
    <xf numFmtId="0" fontId="23" fillId="3" borderId="0" xfId="48" applyFill="1"/>
    <xf numFmtId="0" fontId="71" fillId="7" borderId="0" xfId="0" applyFont="1" applyFill="1" applyBorder="1" applyAlignment="1">
      <alignment horizontal="center"/>
    </xf>
    <xf numFmtId="0" fontId="65" fillId="7" borderId="16" xfId="0" applyFont="1" applyFill="1" applyBorder="1" applyAlignment="1">
      <alignment horizontal="center" vertical="center"/>
    </xf>
    <xf numFmtId="0" fontId="20" fillId="3" borderId="68" xfId="0" applyNumberFormat="1" applyFont="1" applyFill="1" applyBorder="1" applyAlignment="1" applyProtection="1">
      <alignment wrapText="1"/>
    </xf>
    <xf numFmtId="0" fontId="54" fillId="6" borderId="0" xfId="0" applyNumberFormat="1" applyFont="1" applyFill="1" applyBorder="1" applyAlignment="1" applyProtection="1">
      <alignment horizontal="center" textRotation="90" wrapText="1"/>
    </xf>
    <xf numFmtId="3" fontId="23" fillId="7" borderId="9" xfId="38" applyNumberFormat="1" applyFont="1" applyFill="1" applyBorder="1" applyAlignment="1" applyProtection="1">
      <alignment horizontal="center" vertical="center"/>
    </xf>
    <xf numFmtId="0" fontId="68" fillId="7" borderId="17" xfId="0" applyNumberFormat="1" applyFont="1" applyFill="1" applyBorder="1" applyAlignment="1" applyProtection="1">
      <alignment horizontal="center" vertical="center"/>
    </xf>
    <xf numFmtId="0" fontId="23" fillId="0" borderId="17" xfId="0" applyNumberFormat="1" applyFont="1" applyFill="1" applyBorder="1" applyAlignment="1" applyProtection="1">
      <alignment horizontal="center" vertical="center"/>
    </xf>
    <xf numFmtId="0" fontId="71" fillId="7" borderId="0" xfId="0" applyFont="1" applyFill="1" applyBorder="1" applyAlignment="1">
      <alignment horizontal="center"/>
    </xf>
    <xf numFmtId="0" fontId="138" fillId="12" borderId="71" xfId="0" applyNumberFormat="1" applyFont="1" applyFill="1" applyBorder="1" applyAlignment="1" applyProtection="1">
      <alignment horizontal="left" wrapText="1"/>
    </xf>
    <xf numFmtId="0" fontId="136" fillId="0" borderId="77" xfId="0" applyNumberFormat="1" applyFont="1" applyFill="1" applyBorder="1" applyAlignment="1" applyProtection="1">
      <alignment horizontal="center" vertical="center" wrapText="1"/>
    </xf>
    <xf numFmtId="0" fontId="136" fillId="0" borderId="78" xfId="0" applyNumberFormat="1" applyFont="1" applyFill="1" applyBorder="1" applyAlignment="1" applyProtection="1">
      <alignment horizontal="center" vertical="center" wrapText="1"/>
    </xf>
    <xf numFmtId="0" fontId="138" fillId="11" borderId="0" xfId="0" applyNumberFormat="1" applyFont="1" applyFill="1" applyBorder="1" applyAlignment="1" applyProtection="1">
      <alignment wrapText="1"/>
    </xf>
    <xf numFmtId="0" fontId="139" fillId="11" borderId="0" xfId="0" applyNumberFormat="1" applyFont="1" applyFill="1" applyBorder="1" applyAlignment="1" applyProtection="1">
      <alignment wrapText="1"/>
    </xf>
    <xf numFmtId="0" fontId="138" fillId="11" borderId="0" xfId="0" applyNumberFormat="1" applyFont="1" applyFill="1" applyBorder="1" applyAlignment="1" applyProtection="1">
      <alignment horizontal="center" wrapText="1"/>
    </xf>
    <xf numFmtId="0" fontId="138" fillId="12" borderId="0" xfId="0" applyNumberFormat="1" applyFont="1" applyFill="1" applyBorder="1" applyAlignment="1" applyProtection="1">
      <alignment wrapText="1"/>
    </xf>
    <xf numFmtId="0" fontId="139" fillId="12" borderId="0" xfId="0" applyNumberFormat="1" applyFont="1" applyFill="1" applyBorder="1" applyAlignment="1" applyProtection="1">
      <alignment wrapText="1"/>
    </xf>
    <xf numFmtId="49" fontId="101" fillId="0" borderId="0" xfId="0" applyNumberFormat="1" applyFont="1" applyFill="1" applyBorder="1" applyAlignment="1" applyProtection="1">
      <alignment horizontal="center" vertical="center"/>
    </xf>
    <xf numFmtId="0" fontId="144" fillId="3" borderId="0" xfId="178" applyNumberFormat="1" applyFont="1" applyFill="1" applyBorder="1" applyAlignment="1" applyProtection="1">
      <alignment horizontal="center" vertical="center"/>
    </xf>
    <xf numFmtId="0" fontId="52" fillId="0" borderId="0" xfId="0" applyNumberFormat="1" applyFont="1" applyFill="1" applyBorder="1" applyAlignment="1" applyProtection="1">
      <alignment horizontal="center"/>
    </xf>
    <xf numFmtId="0" fontId="101" fillId="0" borderId="0" xfId="0" applyNumberFormat="1" applyFont="1" applyFill="1" applyBorder="1" applyAlignment="1" applyProtection="1">
      <alignment vertical="center"/>
    </xf>
    <xf numFmtId="0" fontId="71" fillId="0" borderId="0" xfId="0" applyFont="1" applyFill="1" applyBorder="1" applyAlignment="1">
      <alignment horizontal="center" vertical="center"/>
    </xf>
    <xf numFmtId="0" fontId="71" fillId="7" borderId="0" xfId="0" applyFont="1" applyFill="1" applyBorder="1" applyAlignment="1">
      <alignment horizontal="center" vertical="center"/>
    </xf>
    <xf numFmtId="0" fontId="68" fillId="0" borderId="0" xfId="0" applyFont="1" applyFill="1" applyBorder="1" applyAlignment="1">
      <alignment horizontal="center" vertical="center"/>
    </xf>
    <xf numFmtId="0" fontId="68" fillId="7" borderId="0" xfId="0" applyFont="1" applyFill="1" applyBorder="1" applyAlignment="1">
      <alignment horizontal="center"/>
    </xf>
    <xf numFmtId="3" fontId="79" fillId="3" borderId="0" xfId="0" applyNumberFormat="1" applyFont="1" applyFill="1" applyBorder="1" applyAlignment="1" applyProtection="1">
      <alignment horizontal="center" vertical="center"/>
    </xf>
    <xf numFmtId="0" fontId="71" fillId="7" borderId="0" xfId="0" applyFont="1" applyFill="1" applyBorder="1" applyAlignment="1">
      <alignment horizontal="center"/>
    </xf>
    <xf numFmtId="0" fontId="83" fillId="7" borderId="14" xfId="0" applyNumberFormat="1" applyFont="1" applyFill="1" applyBorder="1" applyAlignment="1" applyProtection="1">
      <alignment horizontal="center" vertical="center" wrapText="1"/>
    </xf>
    <xf numFmtId="0" fontId="83" fillId="7" borderId="0" xfId="0" applyNumberFormat="1" applyFont="1" applyFill="1" applyBorder="1" applyAlignment="1" applyProtection="1">
      <alignment horizontal="center" vertical="center" wrapText="1"/>
    </xf>
    <xf numFmtId="0" fontId="71" fillId="7" borderId="0" xfId="0" applyFont="1" applyFill="1" applyBorder="1" applyAlignment="1">
      <alignment horizontal="center" vertical="center"/>
    </xf>
    <xf numFmtId="0" fontId="71" fillId="7" borderId="0" xfId="0" applyFont="1" applyFill="1" applyBorder="1" applyAlignment="1">
      <alignment horizontal="center"/>
    </xf>
    <xf numFmtId="0" fontId="71" fillId="7" borderId="0" xfId="0" applyNumberFormat="1" applyFont="1" applyFill="1" applyBorder="1" applyAlignment="1" applyProtection="1">
      <alignment horizontal="center" vertical="center"/>
    </xf>
    <xf numFmtId="0" fontId="145" fillId="3" borderId="0" xfId="23" applyNumberFormat="1" applyFont="1" applyFill="1" applyBorder="1" applyAlignment="1" applyProtection="1">
      <alignment horizontal="center" vertical="center"/>
    </xf>
    <xf numFmtId="0" fontId="145" fillId="7" borderId="0" xfId="23" applyNumberFormat="1" applyFont="1" applyFill="1" applyBorder="1" applyAlignment="1" applyProtection="1">
      <alignment horizontal="center" vertical="center"/>
    </xf>
    <xf numFmtId="0" fontId="71" fillId="7" borderId="0" xfId="0" applyFont="1" applyFill="1" applyBorder="1" applyAlignment="1">
      <alignment horizontal="center"/>
    </xf>
    <xf numFmtId="0" fontId="68" fillId="0" borderId="0" xfId="0" applyNumberFormat="1" applyFont="1" applyFill="1" applyBorder="1" applyAlignment="1" applyProtection="1">
      <alignment horizontal="center" vertical="center"/>
    </xf>
    <xf numFmtId="0" fontId="113" fillId="3" borderId="0" xfId="0" applyFont="1" applyFill="1" applyBorder="1" applyAlignment="1">
      <alignment horizontal="center"/>
    </xf>
    <xf numFmtId="0" fontId="65" fillId="3" borderId="0" xfId="0" applyFont="1" applyFill="1" applyBorder="1" applyAlignment="1">
      <alignment horizontal="center" vertical="center"/>
    </xf>
    <xf numFmtId="3" fontId="38" fillId="8" borderId="0" xfId="178" applyNumberFormat="1" applyFont="1" applyFill="1" applyBorder="1" applyAlignment="1" applyProtection="1">
      <alignment horizontal="center" vertical="center"/>
    </xf>
    <xf numFmtId="0" fontId="71" fillId="7" borderId="0" xfId="0" applyFont="1" applyFill="1" applyBorder="1" applyAlignment="1">
      <alignment horizontal="center"/>
    </xf>
    <xf numFmtId="0" fontId="37" fillId="4" borderId="0" xfId="23" applyNumberFormat="1" applyFont="1" applyFill="1" applyBorder="1" applyAlignment="1" applyProtection="1">
      <alignment horizontal="center" vertical="center" wrapText="1"/>
    </xf>
    <xf numFmtId="0" fontId="65" fillId="7" borderId="0" xfId="0" applyFont="1" applyFill="1" applyBorder="1" applyAlignment="1">
      <alignment horizontal="center" vertical="center"/>
    </xf>
    <xf numFmtId="0" fontId="71" fillId="7" borderId="0" xfId="0" applyFont="1" applyFill="1" applyBorder="1" applyAlignment="1">
      <alignment horizontal="center"/>
    </xf>
    <xf numFmtId="0" fontId="71" fillId="7" borderId="0" xfId="0" applyNumberFormat="1" applyFont="1" applyFill="1" applyBorder="1" applyAlignment="1" applyProtection="1">
      <alignment horizontal="center" vertical="center" wrapText="1"/>
    </xf>
    <xf numFmtId="3" fontId="146" fillId="8" borderId="5" xfId="0" applyNumberFormat="1" applyFont="1" applyFill="1" applyBorder="1" applyAlignment="1" applyProtection="1">
      <alignment horizontal="center" vertical="center"/>
    </xf>
    <xf numFmtId="0" fontId="85" fillId="7" borderId="50" xfId="0" applyFont="1" applyFill="1" applyBorder="1" applyAlignment="1">
      <alignment horizontal="center" vertical="center"/>
    </xf>
    <xf numFmtId="0" fontId="65" fillId="3" borderId="0" xfId="0" applyFont="1" applyFill="1" applyBorder="1" applyAlignment="1">
      <alignment horizontal="left" vertical="center"/>
    </xf>
    <xf numFmtId="0" fontId="63" fillId="3" borderId="0" xfId="0" applyNumberFormat="1" applyFont="1" applyFill="1" applyBorder="1" applyAlignment="1" applyProtection="1">
      <alignment horizontal="center" vertical="center"/>
    </xf>
    <xf numFmtId="0" fontId="23" fillId="7" borderId="0" xfId="0" applyNumberFormat="1" applyFont="1" applyFill="1" applyBorder="1" applyAlignment="1" applyProtection="1">
      <alignment horizontal="center" vertical="center"/>
    </xf>
    <xf numFmtId="0" fontId="71" fillId="7" borderId="0" xfId="0" applyFont="1" applyFill="1" applyBorder="1" applyAlignment="1">
      <alignment horizontal="center"/>
    </xf>
    <xf numFmtId="0" fontId="71" fillId="7" borderId="43" xfId="0" applyNumberFormat="1" applyFont="1" applyFill="1" applyBorder="1" applyAlignment="1" applyProtection="1">
      <alignment horizontal="center" vertical="center"/>
    </xf>
    <xf numFmtId="0" fontId="66" fillId="7" borderId="0" xfId="0" applyFont="1" applyFill="1" applyBorder="1" applyAlignment="1">
      <alignment horizontal="center" vertical="center" wrapText="1"/>
    </xf>
    <xf numFmtId="0" fontId="0" fillId="8" borderId="0" xfId="0" applyNumberFormat="1" applyFill="1" applyBorder="1" applyAlignment="1" applyProtection="1"/>
    <xf numFmtId="0" fontId="66" fillId="3" borderId="14" xfId="0" applyNumberFormat="1" applyFont="1" applyFill="1" applyBorder="1" applyAlignment="1" applyProtection="1">
      <alignment horizontal="center" vertical="center" wrapText="1"/>
    </xf>
    <xf numFmtId="0" fontId="23" fillId="3" borderId="19" xfId="0" applyFont="1" applyFill="1" applyBorder="1" applyAlignment="1">
      <alignment horizontal="center"/>
    </xf>
    <xf numFmtId="0" fontId="43" fillId="3" borderId="0" xfId="0" applyNumberFormat="1" applyFont="1" applyFill="1" applyBorder="1" applyAlignment="1" applyProtection="1">
      <alignment horizontal="center" vertical="top"/>
    </xf>
    <xf numFmtId="0" fontId="0" fillId="14" borderId="0" xfId="0" applyNumberFormat="1" applyFill="1" applyBorder="1" applyAlignment="1" applyProtection="1"/>
    <xf numFmtId="0" fontId="0" fillId="13" borderId="0" xfId="0" applyNumberFormat="1" applyFill="1" applyBorder="1" applyAlignment="1" applyProtection="1"/>
    <xf numFmtId="0" fontId="37" fillId="4" borderId="0" xfId="0" applyNumberFormat="1" applyFont="1" applyFill="1" applyBorder="1" applyAlignment="1" applyProtection="1">
      <alignment horizontal="center" vertical="center"/>
    </xf>
    <xf numFmtId="0" fontId="65" fillId="7" borderId="0" xfId="0" applyFont="1" applyFill="1" applyBorder="1" applyAlignment="1">
      <alignment horizontal="center" vertical="center"/>
    </xf>
    <xf numFmtId="0" fontId="139" fillId="3" borderId="72" xfId="0" applyNumberFormat="1" applyFont="1" applyFill="1" applyBorder="1" applyAlignment="1" applyProtection="1">
      <alignment horizontal="center" wrapText="1"/>
    </xf>
    <xf numFmtId="0" fontId="20" fillId="3" borderId="88" xfId="0" applyNumberFormat="1" applyFont="1" applyFill="1" applyBorder="1" applyAlignment="1" applyProtection="1">
      <alignment wrapText="1"/>
    </xf>
    <xf numFmtId="0" fontId="139" fillId="3" borderId="89" xfId="0" applyNumberFormat="1" applyFont="1" applyFill="1" applyBorder="1" applyAlignment="1" applyProtection="1">
      <alignment horizontal="center" wrapText="1"/>
    </xf>
    <xf numFmtId="0" fontId="146" fillId="7" borderId="0" xfId="0" applyNumberFormat="1" applyFont="1" applyFill="1" applyBorder="1" applyAlignment="1" applyProtection="1">
      <alignment horizontal="center" vertical="center"/>
    </xf>
    <xf numFmtId="0" fontId="71" fillId="7" borderId="17" xfId="0" applyNumberFormat="1" applyFont="1" applyFill="1" applyBorder="1" applyAlignment="1" applyProtection="1">
      <alignment horizontal="center" vertical="center"/>
    </xf>
    <xf numFmtId="0" fontId="71" fillId="7" borderId="20" xfId="0" applyNumberFormat="1" applyFont="1" applyFill="1" applyBorder="1" applyAlignment="1" applyProtection="1">
      <alignment horizontal="center" vertical="center"/>
    </xf>
    <xf numFmtId="0" fontId="71" fillId="7" borderId="0" xfId="0" applyNumberFormat="1" applyFont="1" applyFill="1" applyBorder="1" applyAlignment="1" applyProtection="1">
      <alignment horizontal="center" vertical="center"/>
    </xf>
    <xf numFmtId="0" fontId="71" fillId="7" borderId="0" xfId="0" applyFont="1" applyFill="1" applyBorder="1" applyAlignment="1">
      <alignment horizontal="center"/>
    </xf>
    <xf numFmtId="0" fontId="122" fillId="6" borderId="19" xfId="0" applyNumberFormat="1" applyFont="1" applyFill="1" applyBorder="1" applyAlignment="1" applyProtection="1">
      <alignment horizontal="center" vertical="center" textRotation="255" wrapText="1"/>
    </xf>
    <xf numFmtId="0" fontId="124" fillId="6" borderId="0" xfId="0" applyNumberFormat="1" applyFont="1" applyFill="1" applyBorder="1" applyAlignment="1" applyProtection="1">
      <alignment horizontal="center" vertical="center" wrapText="1"/>
    </xf>
    <xf numFmtId="0" fontId="54" fillId="6" borderId="0" xfId="0" applyNumberFormat="1" applyFont="1" applyFill="1" applyBorder="1" applyAlignment="1" applyProtection="1">
      <alignment horizontal="center" textRotation="90" wrapText="1"/>
    </xf>
    <xf numFmtId="0" fontId="55" fillId="6" borderId="0" xfId="0" applyNumberFormat="1" applyFont="1" applyFill="1" applyBorder="1" applyAlignment="1" applyProtection="1">
      <alignment horizontal="center" textRotation="90" wrapText="1"/>
    </xf>
    <xf numFmtId="0" fontId="79" fillId="0" borderId="0" xfId="0" applyNumberFormat="1" applyFont="1" applyFill="1" applyBorder="1" applyAlignment="1" applyProtection="1">
      <alignment horizontal="center"/>
    </xf>
    <xf numFmtId="0" fontId="118" fillId="6" borderId="0" xfId="0" applyNumberFormat="1" applyFont="1" applyFill="1" applyBorder="1" applyAlignment="1" applyProtection="1">
      <alignment horizontal="center" textRotation="90" wrapText="1"/>
    </xf>
    <xf numFmtId="0" fontId="102" fillId="0" borderId="0" xfId="0" applyNumberFormat="1" applyFont="1" applyFill="1" applyBorder="1" applyAlignment="1" applyProtection="1">
      <alignment horizontal="center" vertical="center"/>
    </xf>
    <xf numFmtId="49" fontId="101" fillId="0" borderId="0" xfId="0" applyNumberFormat="1" applyFont="1" applyFill="1" applyBorder="1" applyAlignment="1" applyProtection="1">
      <alignment horizontal="center" vertical="center"/>
    </xf>
    <xf numFmtId="0" fontId="101" fillId="0" borderId="0" xfId="0" applyNumberFormat="1" applyFont="1" applyFill="1" applyBorder="1" applyAlignment="1" applyProtection="1">
      <alignment horizontal="center" vertical="center"/>
    </xf>
    <xf numFmtId="0" fontId="99" fillId="0" borderId="0" xfId="0" applyFont="1" applyFill="1" applyAlignment="1">
      <alignment horizontal="center" vertical="center"/>
    </xf>
    <xf numFmtId="0" fontId="100" fillId="0" borderId="0" xfId="0" applyFont="1" applyFill="1" applyAlignment="1">
      <alignment horizontal="center" vertical="center"/>
    </xf>
    <xf numFmtId="0" fontId="57" fillId="6" borderId="0" xfId="0" applyNumberFormat="1" applyFont="1" applyFill="1" applyBorder="1" applyAlignment="1" applyProtection="1">
      <alignment horizontal="center" vertical="center" wrapText="1"/>
    </xf>
    <xf numFmtId="0" fontId="77" fillId="0" borderId="0" xfId="178" applyNumberFormat="1" applyFont="1" applyFill="1" applyBorder="1" applyAlignment="1" applyProtection="1">
      <alignment horizontal="center" wrapText="1"/>
    </xf>
    <xf numFmtId="0" fontId="126" fillId="0" borderId="0" xfId="0" applyNumberFormat="1" applyFont="1" applyFill="1" applyBorder="1" applyAlignment="1" applyProtection="1">
      <alignment horizontal="center"/>
    </xf>
    <xf numFmtId="0" fontId="96" fillId="5" borderId="0" xfId="0" applyNumberFormat="1" applyFont="1" applyFill="1" applyBorder="1" applyAlignment="1" applyProtection="1">
      <alignment horizontal="center" vertical="center"/>
    </xf>
    <xf numFmtId="0" fontId="25" fillId="4" borderId="0" xfId="0" applyNumberFormat="1" applyFont="1" applyFill="1" applyBorder="1" applyAlignment="1" applyProtection="1">
      <alignment horizontal="center" vertical="center"/>
    </xf>
    <xf numFmtId="0" fontId="37" fillId="0" borderId="0" xfId="0" applyNumberFormat="1" applyFont="1" applyFill="1" applyBorder="1" applyAlignment="1" applyProtection="1">
      <alignment horizontal="center" vertical="center"/>
    </xf>
    <xf numFmtId="0" fontId="30" fillId="5" borderId="0" xfId="0" applyNumberFormat="1" applyFont="1" applyFill="1" applyBorder="1" applyAlignment="1" applyProtection="1">
      <alignment horizontal="center" vertical="center"/>
    </xf>
    <xf numFmtId="0" fontId="37" fillId="4" borderId="0" xfId="0" applyNumberFormat="1" applyFont="1" applyFill="1" applyBorder="1" applyAlignment="1" applyProtection="1">
      <alignment horizontal="center" vertical="center"/>
    </xf>
    <xf numFmtId="0" fontId="37" fillId="0" borderId="0" xfId="0" applyNumberFormat="1" applyFont="1" applyFill="1" applyBorder="1" applyAlignment="1" applyProtection="1">
      <alignment horizontal="center" vertical="center" wrapText="1"/>
    </xf>
    <xf numFmtId="0" fontId="96" fillId="5" borderId="0" xfId="0" applyNumberFormat="1" applyFont="1" applyFill="1" applyBorder="1" applyAlignment="1" applyProtection="1">
      <alignment horizontal="center" vertical="center" wrapText="1"/>
    </xf>
    <xf numFmtId="0" fontId="29" fillId="5" borderId="0" xfId="0" applyNumberFormat="1" applyFont="1" applyFill="1" applyBorder="1" applyAlignment="1" applyProtection="1">
      <alignment horizontal="center" vertical="center"/>
    </xf>
    <xf numFmtId="0" fontId="37" fillId="0" borderId="0" xfId="23" applyNumberFormat="1" applyFont="1" applyFill="1" applyBorder="1" applyAlignment="1" applyProtection="1">
      <alignment horizontal="center" vertical="center" wrapText="1"/>
    </xf>
    <xf numFmtId="0" fontId="37" fillId="4" borderId="0" xfId="23" applyNumberFormat="1" applyFont="1" applyFill="1" applyBorder="1" applyAlignment="1" applyProtection="1">
      <alignment horizontal="center" vertical="center" wrapText="1"/>
    </xf>
    <xf numFmtId="0" fontId="25" fillId="4" borderId="0" xfId="23" applyNumberFormat="1" applyFont="1" applyFill="1" applyBorder="1" applyAlignment="1" applyProtection="1">
      <alignment horizontal="center" vertical="center" wrapText="1"/>
    </xf>
    <xf numFmtId="0" fontId="25" fillId="0" borderId="0" xfId="23" applyNumberFormat="1" applyFont="1" applyFill="1" applyBorder="1" applyAlignment="1" applyProtection="1">
      <alignment horizontal="center" vertical="center" wrapText="1"/>
    </xf>
    <xf numFmtId="0" fontId="71" fillId="7" borderId="17" xfId="0" applyNumberFormat="1" applyFont="1" applyFill="1" applyBorder="1" applyAlignment="1" applyProtection="1">
      <alignment horizontal="center" vertical="center"/>
    </xf>
    <xf numFmtId="0" fontId="71" fillId="7" borderId="20" xfId="0" applyNumberFormat="1" applyFont="1" applyFill="1" applyBorder="1" applyAlignment="1" applyProtection="1">
      <alignment horizontal="center" vertical="center"/>
    </xf>
    <xf numFmtId="0" fontId="68" fillId="7" borderId="59" xfId="0" applyNumberFormat="1" applyFont="1" applyFill="1" applyBorder="1" applyAlignment="1" applyProtection="1">
      <alignment horizontal="center" vertical="center"/>
    </xf>
    <xf numFmtId="0" fontId="68" fillId="0" borderId="59" xfId="0" applyNumberFormat="1" applyFont="1" applyFill="1" applyBorder="1" applyAlignment="1" applyProtection="1">
      <alignment horizontal="center" vertical="center"/>
    </xf>
    <xf numFmtId="0" fontId="68" fillId="7" borderId="22" xfId="0" applyNumberFormat="1" applyFont="1" applyFill="1" applyBorder="1" applyAlignment="1" applyProtection="1">
      <alignment horizontal="center" vertical="center"/>
    </xf>
    <xf numFmtId="0" fontId="68" fillId="7" borderId="23" xfId="0" applyNumberFormat="1" applyFont="1" applyFill="1" applyBorder="1" applyAlignment="1" applyProtection="1">
      <alignment horizontal="center" vertical="center"/>
    </xf>
    <xf numFmtId="0" fontId="68" fillId="7" borderId="24" xfId="0" applyNumberFormat="1" applyFont="1" applyFill="1" applyBorder="1" applyAlignment="1" applyProtection="1">
      <alignment horizontal="center" vertical="center"/>
    </xf>
    <xf numFmtId="0" fontId="71" fillId="7" borderId="15" xfId="0" applyNumberFormat="1" applyFont="1" applyFill="1" applyBorder="1" applyAlignment="1" applyProtection="1">
      <alignment horizontal="center" vertical="center"/>
    </xf>
    <xf numFmtId="0" fontId="68" fillId="0" borderId="16" xfId="0" applyNumberFormat="1" applyFont="1" applyFill="1" applyBorder="1" applyAlignment="1" applyProtection="1">
      <alignment horizontal="left" vertical="center"/>
    </xf>
    <xf numFmtId="0" fontId="68" fillId="0" borderId="0" xfId="0" applyNumberFormat="1" applyFont="1" applyFill="1" applyBorder="1" applyAlignment="1" applyProtection="1">
      <alignment horizontal="left" vertical="center"/>
    </xf>
    <xf numFmtId="0" fontId="71" fillId="0" borderId="0" xfId="0" applyFont="1" applyFill="1" applyBorder="1" applyAlignment="1">
      <alignment horizontal="center" vertical="center"/>
    </xf>
    <xf numFmtId="0" fontId="68" fillId="7" borderId="0" xfId="0" applyFont="1" applyFill="1" applyBorder="1" applyAlignment="1">
      <alignment horizontal="center" vertical="center"/>
    </xf>
    <xf numFmtId="0" fontId="68" fillId="7" borderId="19" xfId="0" applyFont="1" applyFill="1" applyBorder="1" applyAlignment="1">
      <alignment horizontal="center" vertical="center"/>
    </xf>
    <xf numFmtId="0" fontId="71" fillId="7" borderId="14" xfId="0" applyFont="1" applyFill="1" applyBorder="1" applyAlignment="1">
      <alignment horizontal="center" vertical="center"/>
    </xf>
    <xf numFmtId="0" fontId="71" fillId="7" borderId="0" xfId="0" applyFont="1" applyFill="1" applyBorder="1" applyAlignment="1">
      <alignment horizontal="center" vertical="center"/>
    </xf>
    <xf numFmtId="0" fontId="71" fillId="7" borderId="19" xfId="0" applyFont="1" applyFill="1" applyBorder="1" applyAlignment="1">
      <alignment horizontal="center" vertical="center"/>
    </xf>
    <xf numFmtId="0" fontId="121" fillId="6" borderId="13" xfId="0" applyNumberFormat="1" applyFont="1" applyFill="1" applyBorder="1" applyAlignment="1" applyProtection="1">
      <alignment horizontal="center" vertical="center" textRotation="255"/>
    </xf>
    <xf numFmtId="0" fontId="121" fillId="6" borderId="16" xfId="0" applyNumberFormat="1" applyFont="1" applyFill="1" applyBorder="1" applyAlignment="1" applyProtection="1">
      <alignment horizontal="center" vertical="center" textRotation="255"/>
    </xf>
    <xf numFmtId="0" fontId="68" fillId="7" borderId="14" xfId="0" applyFont="1" applyFill="1" applyBorder="1" applyAlignment="1">
      <alignment horizontal="center" vertical="center"/>
    </xf>
    <xf numFmtId="0" fontId="68" fillId="7" borderId="0" xfId="0" applyFont="1" applyFill="1" applyBorder="1" applyAlignment="1">
      <alignment horizontal="center" vertical="center" wrapText="1"/>
    </xf>
    <xf numFmtId="0" fontId="68" fillId="7" borderId="17" xfId="0" applyNumberFormat="1" applyFont="1" applyFill="1" applyBorder="1" applyAlignment="1" applyProtection="1">
      <alignment horizontal="center" vertical="center"/>
    </xf>
    <xf numFmtId="0" fontId="68" fillId="0" borderId="17" xfId="0" applyNumberFormat="1" applyFont="1" applyFill="1" applyBorder="1" applyAlignment="1" applyProtection="1">
      <alignment horizontal="center" vertical="center"/>
    </xf>
    <xf numFmtId="0" fontId="68" fillId="7" borderId="20" xfId="0" applyNumberFormat="1" applyFont="1" applyFill="1" applyBorder="1" applyAlignment="1" applyProtection="1">
      <alignment horizontal="center" vertical="center"/>
    </xf>
    <xf numFmtId="0" fontId="68" fillId="7" borderId="15" xfId="0" applyNumberFormat="1" applyFont="1" applyFill="1" applyBorder="1" applyAlignment="1" applyProtection="1">
      <alignment horizontal="center" vertical="center"/>
    </xf>
    <xf numFmtId="0" fontId="68" fillId="0" borderId="15" xfId="0" applyNumberFormat="1" applyFont="1" applyFill="1" applyBorder="1" applyAlignment="1" applyProtection="1">
      <alignment horizontal="center" vertical="center"/>
    </xf>
    <xf numFmtId="0" fontId="68" fillId="0" borderId="20" xfId="0" applyNumberFormat="1" applyFont="1" applyFill="1" applyBorder="1" applyAlignment="1" applyProtection="1">
      <alignment horizontal="center" vertical="center"/>
    </xf>
    <xf numFmtId="0" fontId="71" fillId="7" borderId="16" xfId="0" applyFont="1" applyFill="1" applyBorder="1" applyAlignment="1">
      <alignment horizontal="center" vertical="center" wrapText="1"/>
    </xf>
    <xf numFmtId="0" fontId="71" fillId="7" borderId="18" xfId="0" applyFont="1" applyFill="1" applyBorder="1" applyAlignment="1">
      <alignment horizontal="center" vertical="center" wrapText="1"/>
    </xf>
    <xf numFmtId="0" fontId="68" fillId="7" borderId="0" xfId="0" applyNumberFormat="1" applyFont="1" applyFill="1" applyBorder="1" applyAlignment="1" applyProtection="1">
      <alignment horizontal="center" vertical="center"/>
    </xf>
    <xf numFmtId="0" fontId="68" fillId="7" borderId="19" xfId="0" applyNumberFormat="1" applyFont="1" applyFill="1" applyBorder="1" applyAlignment="1" applyProtection="1">
      <alignment horizontal="center" vertical="center"/>
    </xf>
    <xf numFmtId="0" fontId="71" fillId="7" borderId="13" xfId="0" applyFont="1" applyFill="1" applyBorder="1" applyAlignment="1">
      <alignment horizontal="left" vertical="center"/>
    </xf>
    <xf numFmtId="0" fontId="71" fillId="7" borderId="16" xfId="0" applyFont="1" applyFill="1" applyBorder="1" applyAlignment="1">
      <alignment horizontal="left" vertical="center"/>
    </xf>
    <xf numFmtId="0" fontId="71" fillId="0" borderId="16" xfId="0" applyFont="1" applyFill="1" applyBorder="1" applyAlignment="1">
      <alignment horizontal="left" vertical="center"/>
    </xf>
    <xf numFmtId="0" fontId="68" fillId="0" borderId="0" xfId="0" applyFont="1" applyFill="1" applyBorder="1" applyAlignment="1">
      <alignment horizontal="center" vertical="center"/>
    </xf>
    <xf numFmtId="0" fontId="71" fillId="7" borderId="16" xfId="0" applyFont="1" applyFill="1" applyBorder="1" applyAlignment="1">
      <alignment horizontal="center" vertical="center"/>
    </xf>
    <xf numFmtId="0" fontId="121" fillId="6" borderId="22" xfId="0" applyNumberFormat="1" applyFont="1" applyFill="1" applyBorder="1" applyAlignment="1" applyProtection="1">
      <alignment horizontal="center" vertical="center" textRotation="255"/>
    </xf>
    <xf numFmtId="0" fontId="121" fillId="6" borderId="23" xfId="0" applyNumberFormat="1" applyFont="1" applyFill="1" applyBorder="1" applyAlignment="1" applyProtection="1">
      <alignment horizontal="center" vertical="center" textRotation="255"/>
    </xf>
    <xf numFmtId="0" fontId="68" fillId="7" borderId="0" xfId="0" applyNumberFormat="1" applyFont="1" applyFill="1" applyBorder="1" applyAlignment="1" applyProtection="1">
      <alignment horizontal="center"/>
    </xf>
    <xf numFmtId="0" fontId="23" fillId="7" borderId="0" xfId="0" applyNumberFormat="1" applyFont="1" applyFill="1" applyBorder="1" applyAlignment="1" applyProtection="1">
      <alignment horizontal="center" vertical="center"/>
    </xf>
    <xf numFmtId="0" fontId="23" fillId="7" borderId="19" xfId="0" applyNumberFormat="1" applyFont="1" applyFill="1" applyBorder="1" applyAlignment="1" applyProtection="1">
      <alignment horizontal="center" vertical="center"/>
    </xf>
    <xf numFmtId="0" fontId="63" fillId="7" borderId="0" xfId="0" applyNumberFormat="1" applyFont="1" applyFill="1" applyBorder="1" applyAlignment="1" applyProtection="1">
      <alignment horizontal="center" vertical="center"/>
    </xf>
    <xf numFmtId="0" fontId="65" fillId="0" borderId="16" xfId="0" applyFont="1" applyFill="1" applyBorder="1" applyAlignment="1">
      <alignment horizontal="center" vertical="center"/>
    </xf>
    <xf numFmtId="0" fontId="23" fillId="7" borderId="17" xfId="0" applyNumberFormat="1" applyFont="1" applyFill="1" applyBorder="1" applyAlignment="1" applyProtection="1">
      <alignment horizontal="center" vertical="center"/>
    </xf>
    <xf numFmtId="0" fontId="23" fillId="0" borderId="17" xfId="0" applyNumberFormat="1" applyFont="1" applyFill="1" applyBorder="1" applyAlignment="1" applyProtection="1">
      <alignment horizontal="center" vertical="center"/>
    </xf>
    <xf numFmtId="0" fontId="63" fillId="3" borderId="0" xfId="0" applyFont="1" applyFill="1" applyBorder="1" applyAlignment="1">
      <alignment horizontal="center" vertical="center"/>
    </xf>
    <xf numFmtId="0" fontId="63" fillId="3" borderId="0" xfId="0" applyFont="1" applyFill="1" applyBorder="1" applyAlignment="1">
      <alignment horizontal="center"/>
    </xf>
    <xf numFmtId="0" fontId="65" fillId="7" borderId="13" xfId="0" applyFont="1" applyFill="1" applyBorder="1" applyAlignment="1">
      <alignment horizontal="center" vertical="center"/>
    </xf>
    <xf numFmtId="0" fontId="65" fillId="7" borderId="16" xfId="0" applyFont="1" applyFill="1" applyBorder="1" applyAlignment="1">
      <alignment horizontal="center" vertical="center"/>
    </xf>
    <xf numFmtId="0" fontId="65" fillId="7" borderId="0" xfId="0" applyFont="1" applyFill="1" applyBorder="1" applyAlignment="1">
      <alignment horizontal="center" vertical="center"/>
    </xf>
    <xf numFmtId="0" fontId="65" fillId="7" borderId="19" xfId="0" applyFont="1" applyFill="1" applyBorder="1" applyAlignment="1">
      <alignment horizontal="center" vertical="center"/>
    </xf>
    <xf numFmtId="0" fontId="63" fillId="7" borderId="23" xfId="0" applyNumberFormat="1" applyFont="1" applyFill="1" applyBorder="1" applyAlignment="1" applyProtection="1">
      <alignment horizontal="center" vertical="center"/>
    </xf>
    <xf numFmtId="0" fontId="63" fillId="7" borderId="24" xfId="0" applyNumberFormat="1" applyFont="1" applyFill="1" applyBorder="1" applyAlignment="1" applyProtection="1">
      <alignment horizontal="center" vertical="center"/>
    </xf>
    <xf numFmtId="0" fontId="23" fillId="7" borderId="15" xfId="0" applyNumberFormat="1" applyFont="1" applyFill="1" applyBorder="1" applyAlignment="1" applyProtection="1">
      <alignment horizontal="center" vertical="center"/>
    </xf>
    <xf numFmtId="0" fontId="63" fillId="7" borderId="0" xfId="0" applyFont="1" applyFill="1" applyBorder="1" applyAlignment="1">
      <alignment horizontal="center" vertical="center"/>
    </xf>
    <xf numFmtId="0" fontId="63" fillId="7" borderId="0" xfId="0" applyFont="1" applyFill="1" applyBorder="1" applyAlignment="1">
      <alignment horizontal="center"/>
    </xf>
    <xf numFmtId="0" fontId="63" fillId="0" borderId="16" xfId="0" applyNumberFormat="1" applyFont="1" applyFill="1" applyBorder="1" applyAlignment="1" applyProtection="1">
      <alignment horizontal="left"/>
    </xf>
    <xf numFmtId="0" fontId="63" fillId="0" borderId="0" xfId="0" applyNumberFormat="1" applyFont="1" applyFill="1" applyBorder="1" applyAlignment="1" applyProtection="1">
      <alignment horizontal="left"/>
    </xf>
    <xf numFmtId="0" fontId="65" fillId="3" borderId="16" xfId="0" applyFont="1" applyFill="1" applyBorder="1" applyAlignment="1">
      <alignment horizontal="left" vertical="center"/>
    </xf>
    <xf numFmtId="0" fontId="63" fillId="0" borderId="0" xfId="0" applyFont="1" applyFill="1" applyBorder="1" applyAlignment="1">
      <alignment horizontal="center" vertical="center"/>
    </xf>
    <xf numFmtId="0" fontId="63" fillId="7" borderId="14" xfId="0" applyFont="1" applyFill="1" applyBorder="1" applyAlignment="1">
      <alignment horizontal="center" vertical="center"/>
    </xf>
    <xf numFmtId="0" fontId="63" fillId="7" borderId="34" xfId="0" applyNumberFormat="1" applyFont="1" applyFill="1" applyBorder="1" applyAlignment="1" applyProtection="1">
      <alignment horizontal="center" vertical="center"/>
    </xf>
    <xf numFmtId="0" fontId="63" fillId="7" borderId="35" xfId="0" applyNumberFormat="1" applyFont="1" applyFill="1" applyBorder="1" applyAlignment="1" applyProtection="1">
      <alignment horizontal="center" vertical="center"/>
    </xf>
    <xf numFmtId="0" fontId="63" fillId="7" borderId="55" xfId="0" applyNumberFormat="1" applyFont="1" applyFill="1" applyBorder="1" applyAlignment="1" applyProtection="1">
      <alignment horizontal="center" vertical="center"/>
    </xf>
    <xf numFmtId="0" fontId="63" fillId="0" borderId="54" xfId="0" applyNumberFormat="1" applyFont="1" applyFill="1" applyBorder="1" applyAlignment="1" applyProtection="1">
      <alignment horizontal="center" vertical="center"/>
    </xf>
    <xf numFmtId="0" fontId="63" fillId="0" borderId="35" xfId="0" applyNumberFormat="1" applyFont="1" applyFill="1" applyBorder="1" applyAlignment="1" applyProtection="1">
      <alignment horizontal="center" vertical="center"/>
    </xf>
    <xf numFmtId="0" fontId="63" fillId="0" borderId="55" xfId="0" applyNumberFormat="1" applyFont="1" applyFill="1" applyBorder="1" applyAlignment="1" applyProtection="1">
      <alignment horizontal="center" vertical="center"/>
    </xf>
    <xf numFmtId="0" fontId="63" fillId="7" borderId="54" xfId="0" applyNumberFormat="1" applyFont="1" applyFill="1" applyBorder="1" applyAlignment="1" applyProtection="1">
      <alignment horizontal="center" vertical="center"/>
    </xf>
    <xf numFmtId="0" fontId="63" fillId="3" borderId="44" xfId="0" applyNumberFormat="1" applyFont="1" applyFill="1" applyBorder="1" applyAlignment="1" applyProtection="1">
      <alignment horizontal="center" vertical="center"/>
    </xf>
    <xf numFmtId="0" fontId="63" fillId="3" borderId="29" xfId="0" applyNumberFormat="1" applyFont="1" applyFill="1" applyBorder="1" applyAlignment="1" applyProtection="1">
      <alignment horizontal="center" vertical="center"/>
    </xf>
    <xf numFmtId="0" fontId="23" fillId="3" borderId="17" xfId="0" applyNumberFormat="1" applyFont="1" applyFill="1" applyBorder="1" applyAlignment="1" applyProtection="1">
      <alignment horizontal="center" vertical="center"/>
    </xf>
    <xf numFmtId="0" fontId="23" fillId="3" borderId="0" xfId="0" applyNumberFormat="1" applyFont="1" applyFill="1" applyBorder="1" applyAlignment="1" applyProtection="1">
      <alignment horizontal="center" vertical="center"/>
    </xf>
    <xf numFmtId="0" fontId="71" fillId="0" borderId="13" xfId="0" applyNumberFormat="1" applyFont="1" applyFill="1" applyBorder="1" applyAlignment="1" applyProtection="1">
      <alignment horizontal="left" vertical="center"/>
    </xf>
    <xf numFmtId="0" fontId="71" fillId="0" borderId="0" xfId="0" applyNumberFormat="1" applyFont="1" applyFill="1" applyBorder="1" applyAlignment="1" applyProtection="1">
      <alignment horizontal="left" vertical="center"/>
    </xf>
    <xf numFmtId="0" fontId="121" fillId="6" borderId="18" xfId="0" applyNumberFormat="1" applyFont="1" applyFill="1" applyBorder="1" applyAlignment="1" applyProtection="1">
      <alignment horizontal="center" vertical="center" textRotation="255"/>
    </xf>
    <xf numFmtId="0" fontId="71" fillId="0" borderId="17" xfId="0" applyNumberFormat="1" applyFont="1" applyFill="1" applyBorder="1" applyAlignment="1" applyProtection="1">
      <alignment horizontal="center" vertical="center"/>
    </xf>
    <xf numFmtId="0" fontId="117" fillId="6" borderId="13" xfId="0" applyNumberFormat="1" applyFont="1" applyFill="1" applyBorder="1" applyAlignment="1" applyProtection="1">
      <alignment horizontal="center" vertical="center" textRotation="255"/>
    </xf>
    <xf numFmtId="0" fontId="117" fillId="6" borderId="16" xfId="0" applyNumberFormat="1" applyFont="1" applyFill="1" applyBorder="1" applyAlignment="1" applyProtection="1">
      <alignment horizontal="center" vertical="center" textRotation="255"/>
    </xf>
    <xf numFmtId="0" fontId="68" fillId="7" borderId="59" xfId="23" applyNumberFormat="1" applyFont="1" applyFill="1" applyBorder="1" applyAlignment="1" applyProtection="1">
      <alignment horizontal="center" vertical="center"/>
    </xf>
    <xf numFmtId="0" fontId="98" fillId="7" borderId="14" xfId="0" applyFont="1" applyFill="1" applyBorder="1" applyAlignment="1">
      <alignment horizontal="center" vertical="center"/>
    </xf>
    <xf numFmtId="0" fontId="98" fillId="7" borderId="0" xfId="0" applyFont="1" applyFill="1" applyBorder="1" applyAlignment="1">
      <alignment horizontal="center" vertical="center"/>
    </xf>
    <xf numFmtId="0" fontId="94" fillId="7" borderId="0" xfId="0" applyFont="1" applyFill="1" applyBorder="1" applyAlignment="1">
      <alignment horizontal="center" vertical="center"/>
    </xf>
    <xf numFmtId="0" fontId="94" fillId="7" borderId="19" xfId="0" applyFont="1" applyFill="1" applyBorder="1" applyAlignment="1">
      <alignment horizontal="center" vertical="center"/>
    </xf>
    <xf numFmtId="0" fontId="71" fillId="7" borderId="13" xfId="0" applyFont="1" applyFill="1" applyBorder="1" applyAlignment="1">
      <alignment horizontal="center" vertical="center"/>
    </xf>
    <xf numFmtId="0" fontId="71" fillId="0" borderId="16" xfId="0" applyFont="1" applyFill="1" applyBorder="1" applyAlignment="1">
      <alignment horizontal="center" vertical="center"/>
    </xf>
    <xf numFmtId="0" fontId="0" fillId="0" borderId="16" xfId="0" applyNumberFormat="1" applyFill="1" applyBorder="1" applyAlignment="1" applyProtection="1">
      <alignment horizontal="center" vertical="center"/>
    </xf>
    <xf numFmtId="0" fontId="68" fillId="0" borderId="23" xfId="0" applyNumberFormat="1" applyFont="1" applyFill="1" applyBorder="1" applyAlignment="1" applyProtection="1">
      <alignment horizontal="center" vertical="center"/>
    </xf>
    <xf numFmtId="0" fontId="0" fillId="0" borderId="23" xfId="0" applyNumberFormat="1" applyFill="1" applyBorder="1" applyAlignment="1" applyProtection="1">
      <alignment horizontal="center" vertical="center"/>
    </xf>
    <xf numFmtId="0" fontId="91" fillId="6" borderId="14" xfId="0" applyNumberFormat="1" applyFont="1" applyFill="1" applyBorder="1" applyAlignment="1" applyProtection="1">
      <alignment horizontal="center" vertical="center" textRotation="255"/>
    </xf>
    <xf numFmtId="0" fontId="91" fillId="6" borderId="0" xfId="0" applyNumberFormat="1" applyFont="1" applyFill="1" applyBorder="1" applyAlignment="1" applyProtection="1">
      <alignment horizontal="center" vertical="center" textRotation="255"/>
    </xf>
    <xf numFmtId="0" fontId="63" fillId="7" borderId="22" xfId="0" applyNumberFormat="1" applyFont="1" applyFill="1" applyBorder="1" applyAlignment="1" applyProtection="1">
      <alignment horizontal="center" vertical="center"/>
    </xf>
    <xf numFmtId="0" fontId="63" fillId="0" borderId="22" xfId="0" applyNumberFormat="1" applyFont="1" applyFill="1" applyBorder="1" applyAlignment="1" applyProtection="1">
      <alignment horizontal="center" vertical="center"/>
    </xf>
    <xf numFmtId="0" fontId="63" fillId="0" borderId="23" xfId="0" applyNumberFormat="1" applyFont="1" applyFill="1" applyBorder="1" applyAlignment="1" applyProtection="1">
      <alignment horizontal="center" vertical="center"/>
    </xf>
    <xf numFmtId="0" fontId="63" fillId="0" borderId="24" xfId="0" applyNumberFormat="1" applyFont="1" applyFill="1" applyBorder="1" applyAlignment="1" applyProtection="1">
      <alignment horizontal="center" vertical="center"/>
    </xf>
    <xf numFmtId="0" fontId="65" fillId="0" borderId="0" xfId="0" applyFont="1" applyFill="1" applyBorder="1" applyAlignment="1">
      <alignment horizontal="center" vertical="center"/>
    </xf>
    <xf numFmtId="0" fontId="65" fillId="0" borderId="19" xfId="0" applyFont="1" applyFill="1" applyBorder="1" applyAlignment="1">
      <alignment horizontal="center" vertical="center"/>
    </xf>
    <xf numFmtId="0" fontId="88" fillId="0" borderId="0" xfId="0" applyFont="1" applyFill="1" applyBorder="1" applyAlignment="1">
      <alignment horizontal="center" vertical="center"/>
    </xf>
    <xf numFmtId="0" fontId="63" fillId="0" borderId="19" xfId="0" applyFont="1" applyFill="1" applyBorder="1" applyAlignment="1">
      <alignment horizontal="center" vertical="center"/>
    </xf>
    <xf numFmtId="0" fontId="85" fillId="7" borderId="0" xfId="0" applyFont="1" applyFill="1" applyBorder="1" applyAlignment="1">
      <alignment horizontal="center" vertical="center"/>
    </xf>
    <xf numFmtId="0" fontId="65" fillId="7" borderId="14" xfId="0" applyFont="1" applyFill="1" applyBorder="1" applyAlignment="1">
      <alignment horizontal="center" vertical="center"/>
    </xf>
    <xf numFmtId="0" fontId="63" fillId="0" borderId="15" xfId="0" applyNumberFormat="1" applyFont="1" applyFill="1" applyBorder="1" applyAlignment="1" applyProtection="1">
      <alignment horizontal="center" vertical="center"/>
    </xf>
    <xf numFmtId="0" fontId="63" fillId="0" borderId="17" xfId="0" applyNumberFormat="1" applyFont="1" applyFill="1" applyBorder="1" applyAlignment="1" applyProtection="1">
      <alignment horizontal="center" vertical="center"/>
    </xf>
    <xf numFmtId="0" fontId="63" fillId="0" borderId="20" xfId="0" applyNumberFormat="1" applyFont="1" applyFill="1" applyBorder="1" applyAlignment="1" applyProtection="1">
      <alignment horizontal="center" vertical="center"/>
    </xf>
    <xf numFmtId="0" fontId="63" fillId="7" borderId="15" xfId="0" applyNumberFormat="1" applyFont="1" applyFill="1" applyBorder="1" applyAlignment="1" applyProtection="1">
      <alignment horizontal="center" vertical="center"/>
    </xf>
    <xf numFmtId="0" fontId="63" fillId="7" borderId="17" xfId="0" applyNumberFormat="1" applyFont="1" applyFill="1" applyBorder="1" applyAlignment="1" applyProtection="1">
      <alignment horizontal="center" vertical="center"/>
    </xf>
    <xf numFmtId="0" fontId="63" fillId="7" borderId="20" xfId="0" applyNumberFormat="1" applyFont="1" applyFill="1" applyBorder="1" applyAlignment="1" applyProtection="1">
      <alignment horizontal="center" vertical="center"/>
    </xf>
    <xf numFmtId="0" fontId="23" fillId="3" borderId="20" xfId="0" applyNumberFormat="1" applyFont="1" applyFill="1" applyBorder="1" applyAlignment="1" applyProtection="1">
      <alignment horizontal="center" vertical="center"/>
    </xf>
    <xf numFmtId="0" fontId="68" fillId="0" borderId="38" xfId="0" applyNumberFormat="1" applyFont="1" applyFill="1" applyBorder="1" applyAlignment="1" applyProtection="1">
      <alignment horizontal="left"/>
    </xf>
    <xf numFmtId="0" fontId="68" fillId="0" borderId="0" xfId="0" applyNumberFormat="1" applyFont="1" applyFill="1" applyBorder="1" applyAlignment="1" applyProtection="1">
      <alignment horizontal="left"/>
    </xf>
    <xf numFmtId="0" fontId="71" fillId="3" borderId="16" xfId="0" applyFont="1" applyFill="1" applyBorder="1" applyAlignment="1">
      <alignment horizontal="left" vertical="center"/>
    </xf>
    <xf numFmtId="0" fontId="71" fillId="7" borderId="18" xfId="0" applyFont="1" applyFill="1" applyBorder="1" applyAlignment="1">
      <alignment horizontal="center" vertical="center"/>
    </xf>
    <xf numFmtId="0" fontId="68" fillId="3" borderId="0" xfId="0" applyFont="1" applyFill="1" applyBorder="1" applyAlignment="1">
      <alignment horizontal="center" vertical="center"/>
    </xf>
    <xf numFmtId="0" fontId="122" fillId="6" borderId="57" xfId="0" applyNumberFormat="1" applyFont="1" applyFill="1" applyBorder="1" applyAlignment="1" applyProtection="1">
      <alignment horizontal="center" vertical="center" textRotation="255"/>
    </xf>
    <xf numFmtId="0" fontId="122" fillId="6" borderId="23" xfId="0" applyNumberFormat="1" applyFont="1" applyFill="1" applyBorder="1" applyAlignment="1" applyProtection="1">
      <alignment horizontal="center" vertical="center" textRotation="255"/>
    </xf>
    <xf numFmtId="0" fontId="122" fillId="6" borderId="58" xfId="0" applyNumberFormat="1" applyFont="1" applyFill="1" applyBorder="1" applyAlignment="1" applyProtection="1">
      <alignment horizontal="center" vertical="center" textRotation="255"/>
    </xf>
    <xf numFmtId="0" fontId="71" fillId="3" borderId="16" xfId="0" applyFont="1" applyFill="1" applyBorder="1" applyAlignment="1">
      <alignment horizontal="center" vertical="center"/>
    </xf>
    <xf numFmtId="0" fontId="68" fillId="7" borderId="27" xfId="23" applyNumberFormat="1" applyFont="1" applyFill="1" applyBorder="1" applyAlignment="1" applyProtection="1">
      <alignment horizontal="center" vertical="center"/>
    </xf>
    <xf numFmtId="0" fontId="68" fillId="7" borderId="29" xfId="23" applyNumberFormat="1" applyFont="1" applyFill="1" applyBorder="1" applyAlignment="1" applyProtection="1">
      <alignment horizontal="center" vertical="center"/>
    </xf>
    <xf numFmtId="0" fontId="68" fillId="7" borderId="37" xfId="23" applyNumberFormat="1" applyFont="1" applyFill="1" applyBorder="1" applyAlignment="1" applyProtection="1">
      <alignment horizontal="center" vertical="center"/>
    </xf>
    <xf numFmtId="0" fontId="68" fillId="3" borderId="44" xfId="23" applyNumberFormat="1" applyFont="1" applyFill="1" applyBorder="1" applyAlignment="1" applyProtection="1">
      <alignment horizontal="center" vertical="center"/>
    </xf>
    <xf numFmtId="0" fontId="68" fillId="3" borderId="29" xfId="23" applyNumberFormat="1" applyFont="1" applyFill="1" applyBorder="1" applyAlignment="1" applyProtection="1">
      <alignment horizontal="center" vertical="center"/>
    </xf>
    <xf numFmtId="0" fontId="68" fillId="3" borderId="37" xfId="23" applyNumberFormat="1" applyFont="1" applyFill="1" applyBorder="1" applyAlignment="1" applyProtection="1">
      <alignment horizontal="center" vertical="center"/>
    </xf>
    <xf numFmtId="0" fontId="71" fillId="3" borderId="17" xfId="0" applyNumberFormat="1" applyFont="1" applyFill="1" applyBorder="1" applyAlignment="1" applyProtection="1">
      <alignment horizontal="center" vertical="center"/>
    </xf>
    <xf numFmtId="0" fontId="68" fillId="7" borderId="48" xfId="23" applyNumberFormat="1" applyFont="1" applyFill="1" applyBorder="1" applyAlignment="1" applyProtection="1">
      <alignment horizontal="center" vertical="center"/>
    </xf>
    <xf numFmtId="0" fontId="68" fillId="7" borderId="42" xfId="23" applyNumberFormat="1" applyFont="1" applyFill="1" applyBorder="1" applyAlignment="1" applyProtection="1">
      <alignment horizontal="center" vertical="center"/>
    </xf>
    <xf numFmtId="0" fontId="98" fillId="0" borderId="0" xfId="0" applyFont="1" applyFill="1" applyBorder="1" applyAlignment="1">
      <alignment horizontal="center" vertical="center"/>
    </xf>
    <xf numFmtId="0" fontId="65" fillId="7" borderId="14" xfId="0" applyFont="1" applyFill="1" applyBorder="1" applyAlignment="1">
      <alignment horizontal="center" vertical="center" wrapText="1"/>
    </xf>
    <xf numFmtId="0" fontId="65" fillId="7" borderId="0" xfId="0" applyFont="1" applyFill="1" applyBorder="1" applyAlignment="1">
      <alignment horizontal="center" vertical="center" wrapText="1"/>
    </xf>
    <xf numFmtId="0" fontId="65" fillId="7" borderId="19" xfId="0" applyFont="1" applyFill="1" applyBorder="1" applyAlignment="1">
      <alignment horizontal="center" vertical="center" wrapText="1"/>
    </xf>
    <xf numFmtId="0" fontId="98" fillId="0" borderId="0" xfId="0" applyFont="1" applyFill="1" applyBorder="1" applyAlignment="1">
      <alignment horizontal="center"/>
    </xf>
    <xf numFmtId="0" fontId="98" fillId="0" borderId="19" xfId="0" applyFont="1" applyFill="1" applyBorder="1" applyAlignment="1">
      <alignment horizontal="center"/>
    </xf>
    <xf numFmtId="0" fontId="63" fillId="0" borderId="13" xfId="0" applyNumberFormat="1" applyFont="1" applyFill="1" applyBorder="1" applyAlignment="1" applyProtection="1">
      <alignment horizontal="left" vertical="center"/>
    </xf>
    <xf numFmtId="0" fontId="63" fillId="0" borderId="14" xfId="0" applyNumberFormat="1" applyFont="1" applyFill="1" applyBorder="1" applyAlignment="1" applyProtection="1">
      <alignment horizontal="left" vertical="center"/>
    </xf>
    <xf numFmtId="0" fontId="63" fillId="0" borderId="0" xfId="0" applyNumberFormat="1" applyFont="1" applyFill="1" applyBorder="1" applyAlignment="1" applyProtection="1">
      <alignment horizontal="left" vertical="center"/>
    </xf>
    <xf numFmtId="0" fontId="94" fillId="7" borderId="14" xfId="0" applyFont="1" applyFill="1" applyBorder="1" applyAlignment="1">
      <alignment horizontal="center" vertical="center"/>
    </xf>
    <xf numFmtId="0" fontId="97" fillId="7" borderId="0" xfId="0" applyFont="1" applyFill="1" applyBorder="1" applyAlignment="1">
      <alignment horizontal="center" vertical="center"/>
    </xf>
    <xf numFmtId="0" fontId="65" fillId="0" borderId="14" xfId="0" applyFont="1" applyFill="1" applyBorder="1" applyAlignment="1">
      <alignment horizontal="center" vertical="center" wrapText="1"/>
    </xf>
    <xf numFmtId="0" fontId="65" fillId="0" borderId="19" xfId="0" applyFont="1" applyFill="1" applyBorder="1" applyAlignment="1">
      <alignment horizontal="center" vertical="center" wrapText="1"/>
    </xf>
    <xf numFmtId="0" fontId="88" fillId="0" borderId="13" xfId="0" applyFont="1" applyFill="1" applyBorder="1" applyAlignment="1">
      <alignment horizontal="center" vertical="center" wrapText="1"/>
    </xf>
    <xf numFmtId="0" fontId="88" fillId="0" borderId="16" xfId="0" applyFont="1" applyFill="1" applyBorder="1" applyAlignment="1">
      <alignment horizontal="center" vertical="center" wrapText="1"/>
    </xf>
    <xf numFmtId="0" fontId="88" fillId="0" borderId="18" xfId="0" applyFont="1" applyFill="1" applyBorder="1" applyAlignment="1">
      <alignment horizontal="center" vertical="center" wrapText="1"/>
    </xf>
    <xf numFmtId="0" fontId="63" fillId="0" borderId="41" xfId="0" applyNumberFormat="1" applyFont="1" applyFill="1" applyBorder="1" applyAlignment="1" applyProtection="1">
      <alignment horizontal="center" vertical="center"/>
    </xf>
    <xf numFmtId="0" fontId="63" fillId="0" borderId="43" xfId="0" applyNumberFormat="1" applyFont="1" applyFill="1" applyBorder="1" applyAlignment="1" applyProtection="1">
      <alignment horizontal="center" vertical="center"/>
    </xf>
    <xf numFmtId="0" fontId="63" fillId="0" borderId="42" xfId="0" applyNumberFormat="1" applyFont="1" applyFill="1" applyBorder="1" applyAlignment="1" applyProtection="1">
      <alignment horizontal="center" vertical="center"/>
    </xf>
    <xf numFmtId="0" fontId="85" fillId="7" borderId="14" xfId="0" applyFont="1" applyFill="1" applyBorder="1" applyAlignment="1">
      <alignment horizontal="center" vertical="center" wrapText="1"/>
    </xf>
    <xf numFmtId="0" fontId="85" fillId="7" borderId="0" xfId="0" applyFont="1" applyFill="1" applyBorder="1" applyAlignment="1">
      <alignment horizontal="center" vertical="center" wrapText="1"/>
    </xf>
    <xf numFmtId="0" fontId="85" fillId="7" borderId="19" xfId="0" applyFont="1" applyFill="1" applyBorder="1" applyAlignment="1">
      <alignment horizontal="center" vertical="center" wrapText="1"/>
    </xf>
    <xf numFmtId="0" fontId="88" fillId="0" borderId="0" xfId="0" applyFont="1" applyFill="1" applyBorder="1" applyAlignment="1">
      <alignment horizontal="center" vertical="center" wrapText="1"/>
    </xf>
    <xf numFmtId="0" fontId="88" fillId="0" borderId="19" xfId="0" applyFont="1" applyFill="1" applyBorder="1" applyAlignment="1">
      <alignment horizontal="center" vertical="center" wrapText="1"/>
    </xf>
    <xf numFmtId="0" fontId="83" fillId="7" borderId="15" xfId="0" applyNumberFormat="1" applyFont="1" applyFill="1" applyBorder="1" applyAlignment="1" applyProtection="1">
      <alignment horizontal="center" vertical="center"/>
    </xf>
    <xf numFmtId="0" fontId="83" fillId="7" borderId="17" xfId="0" applyNumberFormat="1" applyFont="1" applyFill="1" applyBorder="1" applyAlignment="1" applyProtection="1">
      <alignment horizontal="center" vertical="center"/>
    </xf>
    <xf numFmtId="0" fontId="97" fillId="0" borderId="0" xfId="0" applyFont="1" applyFill="1" applyBorder="1" applyAlignment="1">
      <alignment horizontal="center" vertical="center"/>
    </xf>
    <xf numFmtId="0" fontId="71" fillId="0" borderId="0" xfId="0" applyFont="1" applyFill="1" applyBorder="1" applyAlignment="1">
      <alignment horizontal="center" vertical="center" wrapText="1"/>
    </xf>
    <xf numFmtId="0" fontId="71" fillId="0" borderId="0" xfId="0" applyNumberFormat="1" applyFont="1" applyFill="1" applyBorder="1" applyAlignment="1" applyProtection="1">
      <alignment horizontal="center" vertical="center"/>
    </xf>
    <xf numFmtId="0" fontId="71" fillId="0" borderId="22" xfId="0" applyFont="1" applyFill="1" applyBorder="1" applyAlignment="1">
      <alignment horizontal="center" vertical="center"/>
    </xf>
    <xf numFmtId="0" fontId="71" fillId="0" borderId="23" xfId="0" applyFont="1" applyFill="1" applyBorder="1" applyAlignment="1">
      <alignment horizontal="center" vertical="center"/>
    </xf>
    <xf numFmtId="0" fontId="71" fillId="0" borderId="24" xfId="0" applyFont="1" applyFill="1" applyBorder="1" applyAlignment="1">
      <alignment horizontal="center" vertical="center"/>
    </xf>
    <xf numFmtId="0" fontId="71" fillId="7" borderId="15" xfId="0" applyFont="1" applyFill="1" applyBorder="1" applyAlignment="1">
      <alignment horizontal="center" vertical="center"/>
    </xf>
    <xf numFmtId="0" fontId="71" fillId="7" borderId="20" xfId="0" applyFont="1" applyFill="1" applyBorder="1" applyAlignment="1">
      <alignment horizontal="center" vertical="center"/>
    </xf>
    <xf numFmtId="0" fontId="71" fillId="7" borderId="0" xfId="0" applyFont="1" applyFill="1" applyBorder="1" applyAlignment="1">
      <alignment horizontal="center"/>
    </xf>
    <xf numFmtId="0" fontId="71" fillId="7" borderId="0" xfId="0" applyNumberFormat="1" applyFont="1" applyFill="1" applyBorder="1" applyAlignment="1" applyProtection="1">
      <alignment horizontal="center" vertical="center"/>
    </xf>
    <xf numFmtId="0" fontId="122" fillId="6" borderId="22" xfId="0" applyNumberFormat="1" applyFont="1" applyFill="1" applyBorder="1" applyAlignment="1" applyProtection="1">
      <alignment horizontal="center" vertical="center" textRotation="255" wrapText="1"/>
    </xf>
    <xf numFmtId="0" fontId="122" fillId="6" borderId="23" xfId="0" applyNumberFormat="1" applyFont="1" applyFill="1" applyBorder="1" applyAlignment="1" applyProtection="1">
      <alignment horizontal="center" vertical="center" textRotation="255" wrapText="1"/>
    </xf>
    <xf numFmtId="0" fontId="122" fillId="6" borderId="24" xfId="0" applyNumberFormat="1" applyFont="1" applyFill="1" applyBorder="1" applyAlignment="1" applyProtection="1">
      <alignment horizontal="center" vertical="center" textRotation="255" wrapText="1"/>
    </xf>
    <xf numFmtId="0" fontId="68" fillId="0" borderId="22" xfId="0" applyNumberFormat="1" applyFont="1" applyFill="1" applyBorder="1" applyAlignment="1" applyProtection="1">
      <alignment horizontal="center" vertical="center"/>
    </xf>
    <xf numFmtId="0" fontId="71" fillId="7" borderId="14" xfId="0" applyNumberFormat="1" applyFont="1" applyFill="1" applyBorder="1" applyAlignment="1" applyProtection="1">
      <alignment horizontal="center" vertical="center"/>
    </xf>
    <xf numFmtId="0" fontId="71" fillId="7" borderId="23" xfId="0" applyFont="1" applyFill="1" applyBorder="1" applyAlignment="1">
      <alignment horizontal="center" vertical="center"/>
    </xf>
    <xf numFmtId="0" fontId="71" fillId="7" borderId="24" xfId="0" applyFont="1" applyFill="1" applyBorder="1" applyAlignment="1">
      <alignment horizontal="center" vertical="center"/>
    </xf>
    <xf numFmtId="0" fontId="121" fillId="6" borderId="14" xfId="0" applyNumberFormat="1" applyFont="1" applyFill="1" applyBorder="1" applyAlignment="1" applyProtection="1">
      <alignment horizontal="center" vertical="center" textRotation="255"/>
    </xf>
    <xf numFmtId="0" fontId="121" fillId="6" borderId="0" xfId="0" applyNumberFormat="1" applyFont="1" applyFill="1" applyBorder="1" applyAlignment="1" applyProtection="1">
      <alignment horizontal="center" vertical="center" textRotation="255"/>
    </xf>
    <xf numFmtId="0" fontId="71" fillId="3" borderId="0" xfId="0" applyFont="1" applyFill="1" applyBorder="1" applyAlignment="1">
      <alignment horizontal="center" vertical="center"/>
    </xf>
    <xf numFmtId="0" fontId="71" fillId="3" borderId="0" xfId="0" applyNumberFormat="1" applyFont="1" applyFill="1" applyBorder="1" applyAlignment="1" applyProtection="1">
      <alignment horizontal="center" vertical="center"/>
    </xf>
    <xf numFmtId="0" fontId="71" fillId="7" borderId="0" xfId="0" applyNumberFormat="1" applyFont="1" applyFill="1" applyBorder="1" applyAlignment="1" applyProtection="1">
      <alignment horizontal="center" vertical="center" wrapText="1"/>
    </xf>
    <xf numFmtId="0" fontId="68" fillId="7" borderId="0" xfId="0" applyNumberFormat="1" applyFont="1" applyFill="1" applyBorder="1" applyAlignment="1" applyProtection="1">
      <alignment horizontal="center" vertical="center" wrapText="1"/>
    </xf>
    <xf numFmtId="0" fontId="68" fillId="7" borderId="59" xfId="0" applyNumberFormat="1" applyFont="1" applyFill="1" applyBorder="1" applyAlignment="1" applyProtection="1">
      <alignment horizontal="center" vertical="center" wrapText="1"/>
    </xf>
    <xf numFmtId="0" fontId="68" fillId="3" borderId="59" xfId="0" applyNumberFormat="1" applyFont="1" applyFill="1" applyBorder="1" applyAlignment="1" applyProtection="1">
      <alignment horizontal="center" vertical="center"/>
    </xf>
    <xf numFmtId="0" fontId="68" fillId="7" borderId="17" xfId="0" applyNumberFormat="1" applyFont="1" applyFill="1" applyBorder="1" applyAlignment="1" applyProtection="1">
      <alignment horizontal="center" vertical="center" wrapText="1"/>
    </xf>
    <xf numFmtId="0" fontId="94" fillId="0" borderId="0" xfId="0" applyFont="1" applyFill="1" applyBorder="1" applyAlignment="1">
      <alignment horizontal="center" vertical="center"/>
    </xf>
    <xf numFmtId="0" fontId="63" fillId="0" borderId="16" xfId="0" applyNumberFormat="1" applyFont="1" applyFill="1" applyBorder="1" applyAlignment="1" applyProtection="1">
      <alignment horizontal="left" vertical="center"/>
    </xf>
    <xf numFmtId="0" fontId="65" fillId="0" borderId="0" xfId="0" applyFont="1" applyFill="1" applyBorder="1" applyAlignment="1">
      <alignment horizontal="left" vertical="center" wrapText="1"/>
    </xf>
    <xf numFmtId="0" fontId="65" fillId="0" borderId="19" xfId="0" applyFont="1" applyFill="1" applyBorder="1" applyAlignment="1">
      <alignment horizontal="left" vertical="center" wrapText="1"/>
    </xf>
    <xf numFmtId="0" fontId="65" fillId="0" borderId="0" xfId="0" applyFont="1" applyFill="1" applyBorder="1" applyAlignment="1">
      <alignment horizontal="center" vertical="center" wrapText="1"/>
    </xf>
    <xf numFmtId="0" fontId="63" fillId="3" borderId="15" xfId="0" applyNumberFormat="1" applyFont="1" applyFill="1" applyBorder="1" applyAlignment="1" applyProtection="1">
      <alignment horizontal="center" vertical="center"/>
    </xf>
    <xf numFmtId="0" fontId="63" fillId="3" borderId="17" xfId="0" applyNumberFormat="1" applyFont="1" applyFill="1" applyBorder="1" applyAlignment="1" applyProtection="1">
      <alignment horizontal="center" vertical="center"/>
    </xf>
    <xf numFmtId="0" fontId="23" fillId="0" borderId="20" xfId="0" applyNumberFormat="1" applyFont="1" applyFill="1" applyBorder="1" applyAlignment="1" applyProtection="1">
      <alignment horizontal="center" vertical="center"/>
    </xf>
    <xf numFmtId="0" fontId="68" fillId="0" borderId="16" xfId="0" applyNumberFormat="1" applyFont="1" applyFill="1" applyBorder="1" applyAlignment="1" applyProtection="1">
      <alignment horizontal="left"/>
    </xf>
    <xf numFmtId="0" fontId="123" fillId="6" borderId="13" xfId="0" applyNumberFormat="1" applyFont="1" applyFill="1" applyBorder="1" applyAlignment="1" applyProtection="1">
      <alignment horizontal="center" vertical="center" textRotation="255"/>
    </xf>
    <xf numFmtId="0" fontId="123" fillId="6" borderId="16" xfId="0" applyNumberFormat="1" applyFont="1" applyFill="1" applyBorder="1" applyAlignment="1" applyProtection="1">
      <alignment horizontal="center" vertical="center" textRotation="255"/>
    </xf>
    <xf numFmtId="0" fontId="71" fillId="0" borderId="20" xfId="0" applyNumberFormat="1" applyFont="1" applyFill="1" applyBorder="1" applyAlignment="1" applyProtection="1">
      <alignment horizontal="center" vertical="center"/>
    </xf>
    <xf numFmtId="0" fontId="122" fillId="6" borderId="13" xfId="0" applyNumberFormat="1" applyFont="1" applyFill="1" applyBorder="1" applyAlignment="1" applyProtection="1">
      <alignment horizontal="center" vertical="center" textRotation="255"/>
    </xf>
    <xf numFmtId="0" fontId="122" fillId="6" borderId="16" xfId="0" applyNumberFormat="1" applyFont="1" applyFill="1" applyBorder="1" applyAlignment="1" applyProtection="1">
      <alignment horizontal="center" vertical="center" textRotation="255"/>
    </xf>
    <xf numFmtId="0" fontId="71" fillId="0" borderId="19" xfId="0" applyFont="1" applyFill="1" applyBorder="1" applyAlignment="1">
      <alignment horizontal="center" vertical="center"/>
    </xf>
    <xf numFmtId="0" fontId="68" fillId="0" borderId="0" xfId="0" applyFont="1" applyFill="1" applyBorder="1" applyAlignment="1">
      <alignment horizontal="left" vertical="center"/>
    </xf>
    <xf numFmtId="0" fontId="68" fillId="0" borderId="0" xfId="0" applyNumberFormat="1" applyFont="1" applyFill="1" applyBorder="1" applyAlignment="1" applyProtection="1">
      <alignment horizontal="center" vertical="center"/>
    </xf>
    <xf numFmtId="0" fontId="68" fillId="0" borderId="19" xfId="0" applyNumberFormat="1" applyFont="1" applyFill="1" applyBorder="1" applyAlignment="1" applyProtection="1">
      <alignment horizontal="center" vertical="center"/>
    </xf>
    <xf numFmtId="0" fontId="68" fillId="7" borderId="40" xfId="0" applyFont="1" applyFill="1" applyBorder="1" applyAlignment="1">
      <alignment horizontal="center" vertical="center"/>
    </xf>
    <xf numFmtId="0" fontId="68" fillId="7" borderId="52" xfId="23" applyNumberFormat="1" applyFont="1" applyFill="1" applyBorder="1" applyAlignment="1" applyProtection="1">
      <alignment horizontal="center" vertical="center"/>
    </xf>
    <xf numFmtId="0" fontId="68" fillId="7" borderId="46" xfId="23" applyNumberFormat="1" applyFont="1" applyFill="1" applyBorder="1" applyAlignment="1" applyProtection="1">
      <alignment horizontal="center" vertical="center"/>
    </xf>
    <xf numFmtId="0" fontId="71" fillId="7" borderId="41" xfId="0" applyNumberFormat="1" applyFont="1" applyFill="1" applyBorder="1" applyAlignment="1" applyProtection="1">
      <alignment horizontal="center" vertical="center"/>
    </xf>
    <xf numFmtId="0" fontId="71" fillId="7" borderId="43" xfId="0" applyNumberFormat="1" applyFont="1" applyFill="1" applyBorder="1" applyAlignment="1" applyProtection="1">
      <alignment horizontal="center" vertical="center"/>
    </xf>
    <xf numFmtId="0" fontId="71" fillId="0" borderId="43" xfId="0" applyNumberFormat="1" applyFont="1" applyFill="1" applyBorder="1" applyAlignment="1" applyProtection="1">
      <alignment horizontal="center" vertical="center"/>
    </xf>
    <xf numFmtId="0" fontId="68" fillId="7" borderId="31" xfId="23" applyNumberFormat="1" applyFont="1" applyFill="1" applyBorder="1" applyAlignment="1" applyProtection="1">
      <alignment horizontal="center" vertical="center"/>
    </xf>
    <xf numFmtId="0" fontId="121" fillId="6" borderId="21" xfId="0" applyNumberFormat="1" applyFont="1" applyFill="1" applyBorder="1" applyAlignment="1" applyProtection="1">
      <alignment horizontal="center" vertical="center" textRotation="255"/>
    </xf>
    <xf numFmtId="0" fontId="85" fillId="0" borderId="50" xfId="0" applyFont="1" applyFill="1" applyBorder="1" applyAlignment="1">
      <alignment horizontal="center" vertical="center"/>
    </xf>
    <xf numFmtId="0" fontId="71" fillId="7" borderId="50" xfId="0" applyFont="1" applyFill="1" applyBorder="1" applyAlignment="1">
      <alignment horizontal="left" vertical="center"/>
    </xf>
    <xf numFmtId="0" fontId="71" fillId="7" borderId="51" xfId="0" applyFont="1" applyFill="1" applyBorder="1" applyAlignment="1">
      <alignment horizontal="left" vertical="center"/>
    </xf>
    <xf numFmtId="0" fontId="85" fillId="7" borderId="49" xfId="0" applyFont="1" applyFill="1" applyBorder="1" applyAlignment="1">
      <alignment horizontal="center" vertical="center"/>
    </xf>
    <xf numFmtId="0" fontId="85" fillId="7" borderId="50" xfId="0" applyFont="1" applyFill="1" applyBorder="1" applyAlignment="1">
      <alignment horizontal="center" vertical="center"/>
    </xf>
    <xf numFmtId="0" fontId="68" fillId="7" borderId="0" xfId="0" applyFont="1" applyFill="1" applyBorder="1" applyAlignment="1">
      <alignment horizontal="center"/>
    </xf>
    <xf numFmtId="0" fontId="68" fillId="7" borderId="3" xfId="0" applyFont="1" applyFill="1" applyBorder="1" applyAlignment="1">
      <alignment horizontal="center"/>
    </xf>
    <xf numFmtId="0" fontId="71" fillId="7" borderId="42" xfId="0" applyNumberFormat="1" applyFont="1" applyFill="1" applyBorder="1" applyAlignment="1" applyProtection="1">
      <alignment horizontal="center" vertical="center"/>
    </xf>
    <xf numFmtId="0" fontId="71" fillId="0" borderId="50" xfId="0" applyFont="1" applyFill="1" applyBorder="1" applyAlignment="1">
      <alignment horizontal="center" vertical="center"/>
    </xf>
    <xf numFmtId="0" fontId="68" fillId="0" borderId="39" xfId="0" applyNumberFormat="1" applyFont="1" applyFill="1" applyBorder="1" applyAlignment="1" applyProtection="1">
      <alignment horizontal="left" vertical="top"/>
    </xf>
    <xf numFmtId="0" fontId="68" fillId="0" borderId="0" xfId="0" applyNumberFormat="1" applyFont="1" applyFill="1" applyBorder="1" applyAlignment="1" applyProtection="1">
      <alignment horizontal="left" vertical="top"/>
    </xf>
    <xf numFmtId="0" fontId="68" fillId="7" borderId="45" xfId="23" applyNumberFormat="1" applyFont="1" applyFill="1" applyBorder="1" applyAlignment="1" applyProtection="1">
      <alignment horizontal="center" vertical="center"/>
    </xf>
    <xf numFmtId="0" fontId="68" fillId="7" borderId="47" xfId="23" applyNumberFormat="1" applyFont="1" applyFill="1" applyBorder="1" applyAlignment="1" applyProtection="1">
      <alignment horizontal="center" vertical="center"/>
    </xf>
    <xf numFmtId="0" fontId="68" fillId="0" borderId="45" xfId="23" applyNumberFormat="1" applyFont="1" applyFill="1" applyBorder="1" applyAlignment="1" applyProtection="1">
      <alignment horizontal="center" vertical="center"/>
    </xf>
    <xf numFmtId="0" fontId="68" fillId="0" borderId="46" xfId="23" applyNumberFormat="1" applyFont="1" applyFill="1" applyBorder="1" applyAlignment="1" applyProtection="1">
      <alignment horizontal="center" vertical="center"/>
    </xf>
    <xf numFmtId="0" fontId="68" fillId="0" borderId="53" xfId="23" applyNumberFormat="1" applyFont="1" applyFill="1" applyBorder="1" applyAlignment="1" applyProtection="1">
      <alignment horizontal="center" vertical="center"/>
    </xf>
    <xf numFmtId="0" fontId="68" fillId="0" borderId="44" xfId="23" applyNumberFormat="1" applyFont="1" applyFill="1" applyBorder="1" applyAlignment="1" applyProtection="1">
      <alignment horizontal="center" vertical="center"/>
    </xf>
    <xf numFmtId="0" fontId="68" fillId="0" borderId="29" xfId="23" applyNumberFormat="1" applyFont="1" applyFill="1" applyBorder="1" applyAlignment="1" applyProtection="1">
      <alignment horizontal="center" vertical="center"/>
    </xf>
    <xf numFmtId="0" fontId="68" fillId="0" borderId="37" xfId="23" applyNumberFormat="1" applyFont="1" applyFill="1" applyBorder="1" applyAlignment="1" applyProtection="1">
      <alignment horizontal="center" vertical="center"/>
    </xf>
    <xf numFmtId="0" fontId="83" fillId="7" borderId="0" xfId="23" applyFont="1" applyFill="1" applyBorder="1" applyAlignment="1">
      <alignment horizontal="center" vertical="center" wrapText="1"/>
    </xf>
    <xf numFmtId="0" fontId="83" fillId="7" borderId="0" xfId="23" applyFont="1" applyFill="1" applyBorder="1" applyAlignment="1">
      <alignment horizontal="center" wrapText="1"/>
    </xf>
    <xf numFmtId="0" fontId="83" fillId="7" borderId="0" xfId="23" applyFont="1" applyFill="1" applyBorder="1" applyAlignment="1">
      <alignment horizontal="center" vertical="center"/>
    </xf>
    <xf numFmtId="0" fontId="66" fillId="0" borderId="0" xfId="23" applyFont="1" applyFill="1" applyBorder="1" applyAlignment="1">
      <alignment horizontal="center" vertical="center" wrapText="1"/>
    </xf>
    <xf numFmtId="0" fontId="23" fillId="0" borderId="0" xfId="23" applyFont="1" applyFill="1" applyBorder="1" applyAlignment="1">
      <alignment horizontal="center" wrapText="1"/>
    </xf>
    <xf numFmtId="0" fontId="83" fillId="0" borderId="0" xfId="23" applyFont="1" applyFill="1" applyBorder="1" applyAlignment="1">
      <alignment horizontal="center" vertical="center"/>
    </xf>
    <xf numFmtId="0" fontId="66" fillId="7" borderId="0" xfId="23" applyFont="1" applyFill="1" applyBorder="1" applyAlignment="1">
      <alignment horizontal="center" vertical="center" wrapText="1"/>
    </xf>
    <xf numFmtId="0" fontId="66" fillId="7" borderId="0" xfId="23" applyFont="1" applyFill="1" applyBorder="1" applyAlignment="1">
      <alignment horizontal="center" vertical="center"/>
    </xf>
    <xf numFmtId="0" fontId="66" fillId="0" borderId="0" xfId="23" applyFont="1" applyFill="1" applyBorder="1" applyAlignment="1">
      <alignment horizontal="center" vertical="center"/>
    </xf>
    <xf numFmtId="0" fontId="83" fillId="0" borderId="15" xfId="0" applyNumberFormat="1" applyFont="1" applyFill="1" applyBorder="1" applyAlignment="1" applyProtection="1">
      <alignment horizontal="center" vertical="center"/>
    </xf>
    <xf numFmtId="0" fontId="83" fillId="0" borderId="17" xfId="0" applyNumberFormat="1" applyFont="1" applyFill="1" applyBorder="1" applyAlignment="1" applyProtection="1">
      <alignment horizontal="center" vertical="center"/>
    </xf>
    <xf numFmtId="0" fontId="83" fillId="0" borderId="20" xfId="0" applyNumberFormat="1" applyFont="1" applyFill="1" applyBorder="1" applyAlignment="1" applyProtection="1">
      <alignment horizontal="center" vertical="center"/>
    </xf>
    <xf numFmtId="0" fontId="83" fillId="7" borderId="20" xfId="0" applyNumberFormat="1" applyFont="1" applyFill="1" applyBorder="1" applyAlignment="1" applyProtection="1">
      <alignment horizontal="center" vertical="center"/>
    </xf>
    <xf numFmtId="0" fontId="83" fillId="3" borderId="17" xfId="0" applyNumberFormat="1" applyFont="1" applyFill="1" applyBorder="1" applyAlignment="1" applyProtection="1">
      <alignment horizontal="center" vertical="center"/>
    </xf>
    <xf numFmtId="0" fontId="83" fillId="0" borderId="0" xfId="0" applyFont="1" applyFill="1" applyBorder="1" applyAlignment="1">
      <alignment horizontal="center"/>
    </xf>
    <xf numFmtId="0" fontId="83" fillId="7" borderId="22" xfId="0" applyNumberFormat="1" applyFont="1" applyFill="1" applyBorder="1" applyAlignment="1" applyProtection="1">
      <alignment horizontal="center" vertical="center"/>
    </xf>
    <xf numFmtId="0" fontId="83" fillId="7" borderId="23" xfId="0" applyNumberFormat="1" applyFont="1" applyFill="1" applyBorder="1" applyAlignment="1" applyProtection="1">
      <alignment horizontal="center" vertical="center"/>
    </xf>
    <xf numFmtId="0" fontId="83" fillId="7" borderId="24" xfId="0" applyNumberFormat="1" applyFont="1" applyFill="1" applyBorder="1" applyAlignment="1" applyProtection="1">
      <alignment horizontal="center" vertical="center"/>
    </xf>
    <xf numFmtId="0" fontId="83" fillId="7" borderId="0" xfId="0" applyFont="1" applyFill="1" applyBorder="1" applyAlignment="1">
      <alignment horizontal="center"/>
    </xf>
    <xf numFmtId="0" fontId="110" fillId="6" borderId="34" xfId="0" applyNumberFormat="1" applyFont="1" applyFill="1" applyBorder="1" applyAlignment="1" applyProtection="1">
      <alignment horizontal="center" vertical="center" textRotation="255"/>
    </xf>
    <xf numFmtId="0" fontId="110" fillId="6" borderId="35" xfId="0" applyNumberFormat="1" applyFont="1" applyFill="1" applyBorder="1" applyAlignment="1" applyProtection="1">
      <alignment horizontal="center" vertical="center" textRotation="255"/>
    </xf>
    <xf numFmtId="0" fontId="71" fillId="7" borderId="28" xfId="0" applyFont="1" applyFill="1" applyBorder="1" applyAlignment="1">
      <alignment horizontal="left" vertical="center"/>
    </xf>
    <xf numFmtId="0" fontId="71" fillId="7" borderId="30" xfId="0" applyFont="1" applyFill="1" applyBorder="1" applyAlignment="1">
      <alignment horizontal="left" vertical="center"/>
    </xf>
    <xf numFmtId="0" fontId="71" fillId="0" borderId="26" xfId="0" applyFont="1" applyFill="1" applyBorder="1" applyAlignment="1">
      <alignment horizontal="left" vertical="center"/>
    </xf>
    <xf numFmtId="0" fontId="71" fillId="0" borderId="28" xfId="0" applyFont="1" applyFill="1" applyBorder="1" applyAlignment="1">
      <alignment horizontal="left" vertical="center"/>
    </xf>
    <xf numFmtId="0" fontId="71" fillId="0" borderId="30" xfId="0" applyFont="1" applyFill="1" applyBorder="1" applyAlignment="1">
      <alignment horizontal="left" vertical="center"/>
    </xf>
    <xf numFmtId="0" fontId="138" fillId="3" borderId="64" xfId="0" applyNumberFormat="1" applyFont="1" applyFill="1" applyBorder="1" applyAlignment="1" applyProtection="1">
      <alignment horizontal="center" vertical="center" wrapText="1"/>
    </xf>
    <xf numFmtId="0" fontId="138" fillId="3" borderId="65" xfId="0" applyNumberFormat="1" applyFont="1" applyFill="1" applyBorder="1" applyAlignment="1" applyProtection="1">
      <alignment horizontal="center" vertical="center" wrapText="1"/>
    </xf>
    <xf numFmtId="0" fontId="138" fillId="3" borderId="63" xfId="0" applyNumberFormat="1" applyFont="1" applyFill="1" applyBorder="1" applyAlignment="1" applyProtection="1">
      <alignment horizontal="center" vertical="center" wrapText="1"/>
    </xf>
    <xf numFmtId="0" fontId="138" fillId="3" borderId="87" xfId="0" applyNumberFormat="1" applyFont="1" applyFill="1" applyBorder="1" applyAlignment="1" applyProtection="1">
      <alignment horizontal="center" vertical="center" wrapText="1"/>
    </xf>
    <xf numFmtId="0" fontId="136" fillId="11" borderId="63" xfId="0" applyNumberFormat="1" applyFont="1" applyFill="1" applyBorder="1" applyAlignment="1" applyProtection="1">
      <alignment horizontal="center" vertical="center" wrapText="1"/>
    </xf>
    <xf numFmtId="0" fontId="136" fillId="11" borderId="64" xfId="0" applyNumberFormat="1" applyFont="1" applyFill="1" applyBorder="1" applyAlignment="1" applyProtection="1">
      <alignment horizontal="center" vertical="center" wrapText="1"/>
    </xf>
    <xf numFmtId="0" fontId="136" fillId="11" borderId="65" xfId="0" applyNumberFormat="1" applyFont="1" applyFill="1" applyBorder="1" applyAlignment="1" applyProtection="1">
      <alignment horizontal="center" vertical="center" wrapText="1"/>
    </xf>
    <xf numFmtId="0" fontId="138" fillId="11" borderId="63" xfId="0" applyNumberFormat="1" applyFont="1" applyFill="1" applyBorder="1" applyAlignment="1" applyProtection="1">
      <alignment horizontal="center" vertical="center" wrapText="1"/>
    </xf>
    <xf numFmtId="0" fontId="138" fillId="11" borderId="64" xfId="0" applyNumberFormat="1" applyFont="1" applyFill="1" applyBorder="1" applyAlignment="1" applyProtection="1">
      <alignment horizontal="center" vertical="center" wrapText="1"/>
    </xf>
    <xf numFmtId="0" fontId="0" fillId="4" borderId="72" xfId="0" applyNumberFormat="1" applyFill="1" applyBorder="1" applyAlignment="1" applyProtection="1">
      <alignment horizontal="center" vertical="center"/>
    </xf>
    <xf numFmtId="0" fontId="0" fillId="4" borderId="73" xfId="0" applyNumberFormat="1" applyFill="1" applyBorder="1" applyAlignment="1" applyProtection="1">
      <alignment horizontal="center" vertical="center"/>
    </xf>
    <xf numFmtId="0" fontId="139" fillId="3" borderId="0" xfId="0" applyNumberFormat="1" applyFont="1" applyFill="1" applyBorder="1" applyAlignment="1" applyProtection="1">
      <alignment vertical="center" wrapText="1"/>
    </xf>
    <xf numFmtId="0" fontId="136" fillId="3" borderId="63" xfId="0" applyNumberFormat="1" applyFont="1" applyFill="1" applyBorder="1" applyAlignment="1" applyProtection="1">
      <alignment horizontal="center" vertical="center" wrapText="1"/>
    </xf>
    <xf numFmtId="0" fontId="136" fillId="3" borderId="64" xfId="0" applyNumberFormat="1" applyFont="1" applyFill="1" applyBorder="1" applyAlignment="1" applyProtection="1">
      <alignment horizontal="center" vertical="center" wrapText="1"/>
    </xf>
    <xf numFmtId="0" fontId="136" fillId="3" borderId="65" xfId="0" applyNumberFormat="1" applyFont="1" applyFill="1" applyBorder="1" applyAlignment="1" applyProtection="1">
      <alignment horizontal="center" vertical="center" wrapText="1"/>
    </xf>
    <xf numFmtId="0" fontId="138" fillId="11" borderId="65" xfId="0" applyNumberFormat="1" applyFont="1" applyFill="1" applyBorder="1" applyAlignment="1" applyProtection="1">
      <alignment horizontal="center" vertical="center" wrapText="1"/>
    </xf>
    <xf numFmtId="0" fontId="142" fillId="6" borderId="63" xfId="0" applyNumberFormat="1" applyFont="1" applyFill="1" applyBorder="1" applyAlignment="1" applyProtection="1">
      <alignment horizontal="center" vertical="center" textRotation="255" wrapText="1"/>
    </xf>
    <xf numFmtId="0" fontId="142" fillId="6" borderId="64" xfId="0" applyNumberFormat="1" applyFont="1" applyFill="1" applyBorder="1" applyAlignment="1" applyProtection="1">
      <alignment horizontal="center" vertical="center" textRotation="255" wrapText="1"/>
    </xf>
    <xf numFmtId="0" fontId="142" fillId="6" borderId="65" xfId="0" applyNumberFormat="1" applyFont="1" applyFill="1" applyBorder="1" applyAlignment="1" applyProtection="1">
      <alignment horizontal="center" vertical="center" textRotation="255" wrapText="1"/>
    </xf>
    <xf numFmtId="0" fontId="138" fillId="3" borderId="0" xfId="0" applyNumberFormat="1" applyFont="1" applyFill="1" applyBorder="1" applyAlignment="1" applyProtection="1">
      <alignment horizontal="center" vertical="center" wrapText="1"/>
    </xf>
    <xf numFmtId="0" fontId="136" fillId="3" borderId="87" xfId="0" applyNumberFormat="1" applyFont="1" applyFill="1" applyBorder="1" applyAlignment="1" applyProtection="1">
      <alignment horizontal="center" vertical="center" wrapText="1"/>
    </xf>
    <xf numFmtId="0" fontId="75" fillId="12" borderId="71" xfId="0" applyNumberFormat="1" applyFont="1" applyFill="1" applyBorder="1" applyAlignment="1" applyProtection="1">
      <alignment horizontal="center" vertical="center" wrapText="1"/>
    </xf>
    <xf numFmtId="0" fontId="136" fillId="12" borderId="71" xfId="0" applyNumberFormat="1" applyFont="1" applyFill="1" applyBorder="1" applyAlignment="1" applyProtection="1">
      <alignment horizontal="center" vertical="center" wrapText="1"/>
    </xf>
    <xf numFmtId="0" fontId="137" fillId="6" borderId="71" xfId="0" applyNumberFormat="1" applyFont="1" applyFill="1" applyBorder="1" applyAlignment="1" applyProtection="1">
      <alignment horizontal="center" vertical="center" wrapText="1"/>
    </xf>
    <xf numFmtId="0" fontId="138" fillId="12" borderId="71" xfId="0" applyNumberFormat="1" applyFont="1" applyFill="1" applyBorder="1" applyAlignment="1" applyProtection="1">
      <alignment horizontal="center" vertical="center" wrapText="1"/>
    </xf>
    <xf numFmtId="0" fontId="75" fillId="12" borderId="74" xfId="0" applyNumberFormat="1" applyFont="1" applyFill="1" applyBorder="1" applyAlignment="1" applyProtection="1">
      <alignment horizontal="center" vertical="center" wrapText="1"/>
    </xf>
    <xf numFmtId="0" fontId="75" fillId="12" borderId="75" xfId="0" applyNumberFormat="1" applyFont="1" applyFill="1" applyBorder="1" applyAlignment="1" applyProtection="1">
      <alignment horizontal="center" vertical="center" wrapText="1"/>
    </xf>
    <xf numFmtId="0" fontId="75" fillId="12" borderId="76" xfId="0" applyNumberFormat="1" applyFont="1" applyFill="1" applyBorder="1" applyAlignment="1" applyProtection="1">
      <alignment horizontal="center" vertical="center" wrapText="1"/>
    </xf>
    <xf numFmtId="0" fontId="136" fillId="12" borderId="74" xfId="0" applyNumberFormat="1" applyFont="1" applyFill="1" applyBorder="1" applyAlignment="1" applyProtection="1">
      <alignment horizontal="center" vertical="center" wrapText="1"/>
    </xf>
    <xf numFmtId="0" fontId="136" fillId="12" borderId="75" xfId="0" applyNumberFormat="1" applyFont="1" applyFill="1" applyBorder="1" applyAlignment="1" applyProtection="1">
      <alignment horizontal="center" vertical="center" wrapText="1"/>
    </xf>
    <xf numFmtId="0" fontId="136" fillId="12" borderId="76" xfId="0" applyNumberFormat="1" applyFont="1" applyFill="1" applyBorder="1" applyAlignment="1" applyProtection="1">
      <alignment horizontal="center" vertical="center" wrapText="1"/>
    </xf>
    <xf numFmtId="0" fontId="143" fillId="6" borderId="82" xfId="0" applyNumberFormat="1" applyFont="1" applyFill="1" applyBorder="1" applyAlignment="1" applyProtection="1">
      <alignment horizontal="center" vertical="center" textRotation="255" wrapText="1"/>
    </xf>
    <xf numFmtId="0" fontId="143" fillId="6" borderId="62" xfId="0" applyNumberFormat="1" applyFont="1" applyFill="1" applyBorder="1" applyAlignment="1" applyProtection="1">
      <alignment horizontal="center" vertical="center" textRotation="255" wrapText="1"/>
    </xf>
    <xf numFmtId="0" fontId="143" fillId="6" borderId="77" xfId="0" applyNumberFormat="1" applyFont="1" applyFill="1" applyBorder="1" applyAlignment="1" applyProtection="1">
      <alignment horizontal="center" vertical="center" textRotation="255" wrapText="1"/>
    </xf>
    <xf numFmtId="0" fontId="138" fillId="11" borderId="83" xfId="0" applyNumberFormat="1" applyFont="1" applyFill="1" applyBorder="1" applyAlignment="1" applyProtection="1">
      <alignment horizontal="center" vertical="center" wrapText="1"/>
    </xf>
    <xf numFmtId="0" fontId="138" fillId="11" borderId="0" xfId="0" applyNumberFormat="1" applyFont="1" applyFill="1" applyBorder="1" applyAlignment="1" applyProtection="1">
      <alignment horizontal="center" vertical="center" wrapText="1"/>
    </xf>
    <xf numFmtId="0" fontId="138" fillId="11" borderId="78" xfId="0" applyNumberFormat="1" applyFont="1" applyFill="1" applyBorder="1" applyAlignment="1" applyProtection="1">
      <alignment horizontal="center" vertical="center" wrapText="1"/>
    </xf>
    <xf numFmtId="0" fontId="136" fillId="11" borderId="83" xfId="0" applyNumberFormat="1" applyFont="1" applyFill="1" applyBorder="1" applyAlignment="1" applyProtection="1">
      <alignment horizontal="center" vertical="center" wrapText="1"/>
    </xf>
    <xf numFmtId="0" fontId="136" fillId="11" borderId="0" xfId="0" applyNumberFormat="1" applyFont="1" applyFill="1" applyBorder="1" applyAlignment="1" applyProtection="1">
      <alignment horizontal="center" vertical="center" wrapText="1"/>
    </xf>
    <xf numFmtId="0" fontId="136" fillId="11" borderId="78" xfId="0" applyNumberFormat="1" applyFont="1" applyFill="1" applyBorder="1" applyAlignment="1" applyProtection="1">
      <alignment horizontal="center" vertical="center" wrapText="1"/>
    </xf>
    <xf numFmtId="0" fontId="136" fillId="11" borderId="84" xfId="0" applyNumberFormat="1" applyFont="1" applyFill="1" applyBorder="1" applyAlignment="1" applyProtection="1">
      <alignment horizontal="center" vertical="center" wrapText="1"/>
    </xf>
    <xf numFmtId="0" fontId="136" fillId="11" borderId="80" xfId="0" applyNumberFormat="1" applyFont="1" applyFill="1" applyBorder="1" applyAlignment="1" applyProtection="1">
      <alignment horizontal="center" vertical="center" wrapText="1"/>
    </xf>
    <xf numFmtId="0" fontId="136" fillId="11" borderId="79" xfId="0" applyNumberFormat="1" applyFont="1" applyFill="1" applyBorder="1" applyAlignment="1" applyProtection="1">
      <alignment horizontal="center" vertical="center" wrapText="1"/>
    </xf>
    <xf numFmtId="0" fontId="136" fillId="11" borderId="85" xfId="0" applyNumberFormat="1" applyFont="1" applyFill="1" applyBorder="1" applyAlignment="1" applyProtection="1">
      <alignment horizontal="center" vertical="center" wrapText="1"/>
    </xf>
    <xf numFmtId="0" fontId="136" fillId="11" borderId="81" xfId="0" applyNumberFormat="1" applyFont="1" applyFill="1" applyBorder="1" applyAlignment="1" applyProtection="1">
      <alignment horizontal="center" vertical="center" wrapText="1"/>
    </xf>
    <xf numFmtId="0" fontId="136" fillId="11" borderId="86" xfId="0" applyNumberFormat="1" applyFont="1" applyFill="1" applyBorder="1" applyAlignment="1" applyProtection="1">
      <alignment horizontal="center" vertical="center" wrapText="1"/>
    </xf>
    <xf numFmtId="0" fontId="136" fillId="12" borderId="0" xfId="0" applyNumberFormat="1" applyFont="1" applyFill="1" applyBorder="1" applyAlignment="1" applyProtection="1">
      <alignment horizontal="center" vertical="center" wrapText="1"/>
    </xf>
    <xf numFmtId="0" fontId="136" fillId="12" borderId="80" xfId="0" applyNumberFormat="1" applyFont="1" applyFill="1" applyBorder="1" applyAlignment="1" applyProtection="1">
      <alignment horizontal="center" vertical="center" wrapText="1"/>
    </xf>
    <xf numFmtId="3" fontId="146" fillId="8" borderId="0" xfId="0" applyNumberFormat="1" applyFont="1" applyFill="1" applyBorder="1" applyAlignment="1" applyProtection="1">
      <alignment horizontal="center" vertical="center"/>
    </xf>
  </cellXfs>
  <cellStyles count="179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Normal" xfId="0" builtinId="0"/>
    <cellStyle name="Normal 10" xfId="35"/>
    <cellStyle name="Normal 10 2" xfId="48"/>
    <cellStyle name="Normal 10_REPORTE DE VENTAS ADACH MAYO 2015" xfId="132"/>
    <cellStyle name="Normal 11" xfId="36"/>
    <cellStyle name="Normal 11 2" xfId="49"/>
    <cellStyle name="Normal 11 2 2" xfId="66"/>
    <cellStyle name="Normal 11 2 2 2" xfId="99"/>
    <cellStyle name="Normal 11 2 3" xfId="83"/>
    <cellStyle name="Normal 11 2 4" xfId="101"/>
    <cellStyle name="Normal 11 2 5" xfId="117"/>
    <cellStyle name="Normal 11 2 6" xfId="134"/>
    <cellStyle name="Normal 11 2 7" xfId="176"/>
    <cellStyle name="Normal 11 3" xfId="58"/>
    <cellStyle name="Normal 11 3 2" xfId="91"/>
    <cellStyle name="Normal 11 4" xfId="75"/>
    <cellStyle name="Normal 11 5" xfId="100"/>
    <cellStyle name="Normal 11 6" xfId="116"/>
    <cellStyle name="Normal 11 7" xfId="133"/>
    <cellStyle name="Normal 11 8" xfId="168"/>
    <cellStyle name="Normal 11_REPORTE DE VENTAS ADACH MAYO 2015" xfId="135"/>
    <cellStyle name="Normal 12" xfId="67"/>
    <cellStyle name="Normal 13" xfId="177"/>
    <cellStyle name="Normal 15" xfId="178"/>
    <cellStyle name="Normal 2" xfId="23"/>
    <cellStyle name="Normal 2 2" xfId="26"/>
    <cellStyle name="Normal 2 2 2" xfId="40"/>
    <cellStyle name="Normal 2 2_REPORTE DE VENTAS ADACH MAYO 2015" xfId="136"/>
    <cellStyle name="Normal 2 3" xfId="27"/>
    <cellStyle name="Normal 2 4" xfId="33"/>
    <cellStyle name="Normal 2 4 2" xfId="46"/>
    <cellStyle name="Normal 2 4_REPORTE DE VENTAS ADACH MAYO 2015" xfId="137"/>
    <cellStyle name="Normal 2 5" xfId="37"/>
    <cellStyle name="Normal 2 5 2" xfId="50"/>
    <cellStyle name="Normal 2 5_REPORTE DE VENTAS ADACH MAYO 2015" xfId="138"/>
    <cellStyle name="Normal 2_REPORTE DE VENTAS ADACH MAYO 2015" xfId="139"/>
    <cellStyle name="Normal 3" xfId="25"/>
    <cellStyle name="Normal 3 2" xfId="39"/>
    <cellStyle name="Normal 3 2 2" xfId="59"/>
    <cellStyle name="Normal 3 2 2 2" xfId="92"/>
    <cellStyle name="Normal 3 2 3" xfId="76"/>
    <cellStyle name="Normal 3 2 4" xfId="103"/>
    <cellStyle name="Normal 3 2 5" xfId="119"/>
    <cellStyle name="Normal 3 2 6" xfId="141"/>
    <cellStyle name="Normal 3 2 7" xfId="169"/>
    <cellStyle name="Normal 3 3" xfId="51"/>
    <cellStyle name="Normal 3 3 2" xfId="84"/>
    <cellStyle name="Normal 3 4" xfId="68"/>
    <cellStyle name="Normal 3 5" xfId="102"/>
    <cellStyle name="Normal 3 6" xfId="118"/>
    <cellStyle name="Normal 3 7" xfId="140"/>
    <cellStyle name="Normal 3 8" xfId="161"/>
    <cellStyle name="Normal 3_REPORTE DE VENTAS ADACH MAYO 2015" xfId="142"/>
    <cellStyle name="Normal 4" xfId="28"/>
    <cellStyle name="Normal 4 2" xfId="41"/>
    <cellStyle name="Normal 4 2 2" xfId="60"/>
    <cellStyle name="Normal 4 2 2 2" xfId="93"/>
    <cellStyle name="Normal 4 2 3" xfId="77"/>
    <cellStyle name="Normal 4 2 4" xfId="105"/>
    <cellStyle name="Normal 4 2 5" xfId="121"/>
    <cellStyle name="Normal 4 2 6" xfId="144"/>
    <cellStyle name="Normal 4 2 7" xfId="170"/>
    <cellStyle name="Normal 4 3" xfId="52"/>
    <cellStyle name="Normal 4 3 2" xfId="85"/>
    <cellStyle name="Normal 4 4" xfId="69"/>
    <cellStyle name="Normal 4 5" xfId="104"/>
    <cellStyle name="Normal 4 6" xfId="120"/>
    <cellStyle name="Normal 4 7" xfId="143"/>
    <cellStyle name="Normal 4 8" xfId="162"/>
    <cellStyle name="Normal 4_REPORTE DE VENTAS ADACH MAYO 2015" xfId="145"/>
    <cellStyle name="Normal 5" xfId="29"/>
    <cellStyle name="Normal 5 2" xfId="42"/>
    <cellStyle name="Normal 5 2 2" xfId="61"/>
    <cellStyle name="Normal 5 2 2 2" xfId="94"/>
    <cellStyle name="Normal 5 2 3" xfId="78"/>
    <cellStyle name="Normal 5 2 4" xfId="107"/>
    <cellStyle name="Normal 5 2 5" xfId="123"/>
    <cellStyle name="Normal 5 2 6" xfId="147"/>
    <cellStyle name="Normal 5 2 7" xfId="171"/>
    <cellStyle name="Normal 5 3" xfId="53"/>
    <cellStyle name="Normal 5 3 2" xfId="86"/>
    <cellStyle name="Normal 5 4" xfId="70"/>
    <cellStyle name="Normal 5 5" xfId="106"/>
    <cellStyle name="Normal 5 6" xfId="122"/>
    <cellStyle name="Normal 5 7" xfId="146"/>
    <cellStyle name="Normal 5 8" xfId="163"/>
    <cellStyle name="Normal 5_REPORTE DE VENTAS ADACH MAYO 2015" xfId="148"/>
    <cellStyle name="Normal 6" xfId="30"/>
    <cellStyle name="Normal 6 2" xfId="43"/>
    <cellStyle name="Normal 6 2 2" xfId="62"/>
    <cellStyle name="Normal 6 2 2 2" xfId="95"/>
    <cellStyle name="Normal 6 2 3" xfId="79"/>
    <cellStyle name="Normal 6 2 4" xfId="109"/>
    <cellStyle name="Normal 6 2 5" xfId="125"/>
    <cellStyle name="Normal 6 2 6" xfId="150"/>
    <cellStyle name="Normal 6 2 7" xfId="172"/>
    <cellStyle name="Normal 6 3" xfId="54"/>
    <cellStyle name="Normal 6 3 2" xfId="87"/>
    <cellStyle name="Normal 6 4" xfId="71"/>
    <cellStyle name="Normal 6 5" xfId="108"/>
    <cellStyle name="Normal 6 6" xfId="124"/>
    <cellStyle name="Normal 6 7" xfId="149"/>
    <cellStyle name="Normal 6 8" xfId="164"/>
    <cellStyle name="Normal 6_REPORTE DE VENTAS ADACH MAYO 2015" xfId="151"/>
    <cellStyle name="Normal 7" xfId="31"/>
    <cellStyle name="Normal 7 2" xfId="44"/>
    <cellStyle name="Normal 7 2 2" xfId="63"/>
    <cellStyle name="Normal 7 2 2 2" xfId="96"/>
    <cellStyle name="Normal 7 2 3" xfId="80"/>
    <cellStyle name="Normal 7 2 4" xfId="111"/>
    <cellStyle name="Normal 7 2 5" xfId="127"/>
    <cellStyle name="Normal 7 2 6" xfId="153"/>
    <cellStyle name="Normal 7 2 7" xfId="173"/>
    <cellStyle name="Normal 7 3" xfId="55"/>
    <cellStyle name="Normal 7 3 2" xfId="88"/>
    <cellStyle name="Normal 7 4" xfId="72"/>
    <cellStyle name="Normal 7 5" xfId="110"/>
    <cellStyle name="Normal 7 6" xfId="126"/>
    <cellStyle name="Normal 7 7" xfId="152"/>
    <cellStyle name="Normal 7 8" xfId="165"/>
    <cellStyle name="Normal 7_REPORTE DE VENTAS ADACH MAYO 2015" xfId="154"/>
    <cellStyle name="Normal 8" xfId="32"/>
    <cellStyle name="Normal 8 2" xfId="45"/>
    <cellStyle name="Normal 8 2 2" xfId="64"/>
    <cellStyle name="Normal 8 2 2 2" xfId="97"/>
    <cellStyle name="Normal 8 2 3" xfId="81"/>
    <cellStyle name="Normal 8 2 4" xfId="113"/>
    <cellStyle name="Normal 8 2 5" xfId="129"/>
    <cellStyle name="Normal 8 2 6" xfId="156"/>
    <cellStyle name="Normal 8 2 7" xfId="174"/>
    <cellStyle name="Normal 8 3" xfId="56"/>
    <cellStyle name="Normal 8 3 2" xfId="89"/>
    <cellStyle name="Normal 8 4" xfId="73"/>
    <cellStyle name="Normal 8 5" xfId="112"/>
    <cellStyle name="Normal 8 6" xfId="128"/>
    <cellStyle name="Normal 8 7" xfId="155"/>
    <cellStyle name="Normal 8 8" xfId="166"/>
    <cellStyle name="Normal 8_REPORTE DE VENTAS ADACH MAYO 2015" xfId="157"/>
    <cellStyle name="Normal 9" xfId="34"/>
    <cellStyle name="Normal 9 2" xfId="47"/>
    <cellStyle name="Normal 9 2 2" xfId="65"/>
    <cellStyle name="Normal 9 2 2 2" xfId="98"/>
    <cellStyle name="Normal 9 2 3" xfId="82"/>
    <cellStyle name="Normal 9 2 4" xfId="115"/>
    <cellStyle name="Normal 9 2 5" xfId="131"/>
    <cellStyle name="Normal 9 2 6" xfId="159"/>
    <cellStyle name="Normal 9 2 7" xfId="175"/>
    <cellStyle name="Normal 9 3" xfId="57"/>
    <cellStyle name="Normal 9 3 2" xfId="90"/>
    <cellStyle name="Normal 9 4" xfId="74"/>
    <cellStyle name="Normal 9 5" xfId="114"/>
    <cellStyle name="Normal 9 6" xfId="130"/>
    <cellStyle name="Normal 9 7" xfId="158"/>
    <cellStyle name="Normal 9 8" xfId="167"/>
    <cellStyle name="Normal 9_REPORTE DE VENTAS ADACH MAYO 2015" xfId="160"/>
    <cellStyle name="Porcentaje" xfId="24" builtinId="5"/>
    <cellStyle name="Porcentaje 2" xfId="3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200703</xdr:colOff>
      <xdr:row>0</xdr:row>
      <xdr:rowOff>122465</xdr:rowOff>
    </xdr:from>
    <xdr:to>
      <xdr:col>2</xdr:col>
      <xdr:colOff>421821</xdr:colOff>
      <xdr:row>5</xdr:row>
      <xdr:rowOff>153862</xdr:rowOff>
    </xdr:to>
    <xdr:pic>
      <xdr:nvPicPr>
        <xdr:cNvPr id="10547" name="Picture 1" descr="!cid_007801c491e3$a34be400$0143fea9@amdatoshiba">
          <a:extLst>
            <a:ext uri="{FF2B5EF4-FFF2-40B4-BE49-F238E27FC236}">
              <a16:creationId xmlns:a16="http://schemas.microsoft.com/office/drawing/2014/main" id="{00000000-0008-0000-0000-000033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8739" y="122465"/>
          <a:ext cx="1649868" cy="14601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30</xdr:col>
      <xdr:colOff>27214</xdr:colOff>
      <xdr:row>5</xdr:row>
      <xdr:rowOff>244928</xdr:rowOff>
    </xdr:from>
    <xdr:to>
      <xdr:col>33</xdr:col>
      <xdr:colOff>476250</xdr:colOff>
      <xdr:row>15</xdr:row>
      <xdr:rowOff>122464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4804571" y="1523999"/>
          <a:ext cx="2735036" cy="364671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MX" sz="1600"/>
            <a:t>1.- DISTRIBUIDORES CON FUENTE </a:t>
          </a:r>
          <a:r>
            <a:rPr lang="es-MX" sz="1800" b="1">
              <a:solidFill>
                <a:srgbClr val="00B0F0"/>
              </a:solidFill>
            </a:rPr>
            <a:t>AZUL</a:t>
          </a:r>
          <a:r>
            <a:rPr lang="es-MX" sz="1800"/>
            <a:t>, </a:t>
          </a:r>
          <a:r>
            <a:rPr lang="es-MX" sz="1600"/>
            <a:t>NO ENVIARON</a:t>
          </a:r>
          <a:r>
            <a:rPr lang="es-MX" sz="1600" baseline="0"/>
            <a:t> EL REPORTE CONFORME A LA  VERSIÓN EXACTA,  POR LO QUE</a:t>
          </a:r>
          <a:r>
            <a:rPr lang="es-MX" sz="1600" b="1" baseline="0"/>
            <a:t> SE  REGISTRÓ EN LA PRIMERA VERSIÓN DEL MODELO.</a:t>
          </a:r>
          <a:r>
            <a:rPr lang="es-MX" sz="1600" baseline="0"/>
            <a:t> </a:t>
          </a:r>
        </a:p>
        <a:p>
          <a:pPr algn="l"/>
          <a:endParaRPr lang="es-MX" sz="1600" baseline="0"/>
        </a:p>
        <a:p>
          <a:pPr algn="l"/>
          <a:r>
            <a:rPr lang="es-MX" sz="1600" baseline="0"/>
            <a:t>2.- </a:t>
          </a:r>
          <a:r>
            <a:rPr lang="es-MX" sz="1600" b="1" baseline="0">
              <a:solidFill>
                <a:srgbClr val="FF0000"/>
              </a:solidFill>
            </a:rPr>
            <a:t>DISTRIBUIDORES PENDIENTE DE REPORTE DE VENTA</a:t>
          </a:r>
        </a:p>
        <a:p>
          <a:pPr algn="l"/>
          <a:endParaRPr lang="es-MX" sz="1600" baseline="0"/>
        </a:p>
        <a:p>
          <a:pPr algn="l"/>
          <a:r>
            <a:rPr lang="es-MX" sz="1600" baseline="0">
              <a:solidFill>
                <a:sysClr val="windowText" lastClr="000000"/>
              </a:solidFill>
            </a:rPr>
            <a:t>POR FAVOR, INDICAR LAS VENTAS POR VERSIONES EN EL PROXIMO REPORTE.</a:t>
          </a:r>
        </a:p>
        <a:p>
          <a:pPr algn="l"/>
          <a:r>
            <a:rPr lang="es-MX" sz="1600" baseline="0"/>
            <a:t> </a:t>
          </a:r>
        </a:p>
        <a:p>
          <a:pPr algn="l"/>
          <a:r>
            <a:rPr lang="es-MX" sz="1800" b="1" baseline="0"/>
            <a:t>MUCHAS GRACIAS. </a:t>
          </a:r>
          <a:endParaRPr lang="es-MX" sz="18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355147</xdr:colOff>
      <xdr:row>1</xdr:row>
      <xdr:rowOff>25853</xdr:rowOff>
    </xdr:from>
    <xdr:to>
      <xdr:col>1</xdr:col>
      <xdr:colOff>1040947</xdr:colOff>
      <xdr:row>4</xdr:row>
      <xdr:rowOff>83003</xdr:rowOff>
    </xdr:to>
    <xdr:pic>
      <xdr:nvPicPr>
        <xdr:cNvPr id="1331" name="Picture 1" descr="!cid_007801c491e3$a34be400$0143fea9@amdatoshiba">
          <a:extLst>
            <a:ext uri="{FF2B5EF4-FFF2-40B4-BE49-F238E27FC236}">
              <a16:creationId xmlns:a16="http://schemas.microsoft.com/office/drawing/2014/main" id="{00000000-0008-0000-0100-00003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4004" y="25853"/>
          <a:ext cx="685800" cy="6966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74084</xdr:rowOff>
    </xdr:from>
    <xdr:to>
      <xdr:col>0</xdr:col>
      <xdr:colOff>920750</xdr:colOff>
      <xdr:row>2</xdr:row>
      <xdr:rowOff>103315</xdr:rowOff>
    </xdr:to>
    <xdr:pic>
      <xdr:nvPicPr>
        <xdr:cNvPr id="2" name="Picture 1" descr="!cid_007801c491e3$a34be400$0143fea9@amdatoshiba">
          <a:extLst>
            <a:ext uri="{FF2B5EF4-FFF2-40B4-BE49-F238E27FC236}">
              <a16:creationId xmlns:a16="http://schemas.microsoft.com/office/drawing/2014/main" id="{CD27E8FC-995B-4FF8-A136-25489D706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8625" y="74084"/>
          <a:ext cx="730250" cy="676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UDITORIA%20CHIAPAS/REPORTE%20DE%20VENTAS/2017/MARZO/REPORTE%20DE%20VENTAS%20MARZO%20201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TUXTLA"/>
      <sheetName val="ALTOS"/>
      <sheetName val="COSTA"/>
      <sheetName val="PALENQUE"/>
      <sheetName val="COMPARATIVO MARCA"/>
      <sheetName val="2015"/>
      <sheetName val="2016"/>
      <sheetName val="Hoja1"/>
      <sheetName val="Hoja2"/>
      <sheetName val="Hoja3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>
        <row r="4">
          <cell r="B4" t="str">
            <v>TUXTLA</v>
          </cell>
        </row>
        <row r="5">
          <cell r="B5" t="str">
            <v>SAN CRISTOBAL</v>
          </cell>
        </row>
        <row r="6">
          <cell r="B6" t="str">
            <v>TAPACHULA</v>
          </cell>
        </row>
        <row r="7">
          <cell r="B7" t="str">
            <v>PALENQUE</v>
          </cell>
        </row>
        <row r="8">
          <cell r="B8" t="str">
            <v>ARRIAGA</v>
          </cell>
        </row>
        <row r="9">
          <cell r="B9" t="str">
            <v>COMITAN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B1:BJ78"/>
  <sheetViews>
    <sheetView showGridLines="0" tabSelected="1" zoomScale="60" zoomScaleNormal="60" zoomScaleSheetLayoutView="50" workbookViewId="0">
      <selection activeCell="G21" sqref="G21"/>
    </sheetView>
  </sheetViews>
  <sheetFormatPr baseColWidth="10" defaultRowHeight="18.75"/>
  <cols>
    <col min="1" max="1" width="3.7109375" style="33" customWidth="1"/>
    <col min="2" max="2" width="21.42578125" style="33" bestFit="1" customWidth="1"/>
    <col min="3" max="12" width="8.85546875" style="34" customWidth="1"/>
    <col min="13" max="14" width="9.5703125" style="34" customWidth="1"/>
    <col min="15" max="21" width="8.85546875" style="34" customWidth="1"/>
    <col min="22" max="22" width="8.140625" style="33" customWidth="1"/>
    <col min="23" max="23" width="9.28515625" style="33" customWidth="1"/>
    <col min="24" max="24" width="7" style="33" customWidth="1"/>
    <col min="25" max="25" width="8.5703125" style="33" bestFit="1" customWidth="1"/>
    <col min="26" max="26" width="4.85546875" style="33" bestFit="1" customWidth="1"/>
    <col min="27" max="27" width="8.5703125" style="33" bestFit="1" customWidth="1"/>
    <col min="28" max="28" width="4.28515625" style="33" customWidth="1"/>
    <col min="29" max="29" width="13.7109375" style="33" customWidth="1"/>
    <col min="30" max="30" width="8.42578125" style="33" customWidth="1"/>
    <col min="31" max="34" width="11.42578125" style="33"/>
    <col min="35" max="62" width="11.42578125" style="447"/>
    <col min="63" max="16384" width="11.42578125" style="33"/>
  </cols>
  <sheetData>
    <row r="1" spans="2:30">
      <c r="G1" s="35"/>
    </row>
    <row r="2" spans="2:30" ht="21" customHeight="1">
      <c r="D2" s="747" t="s">
        <v>794</v>
      </c>
      <c r="E2" s="747"/>
      <c r="F2" s="747"/>
      <c r="G2" s="747"/>
      <c r="H2" s="747"/>
      <c r="I2" s="747"/>
      <c r="J2" s="747"/>
      <c r="K2" s="747"/>
      <c r="L2" s="747"/>
      <c r="M2" s="747"/>
      <c r="N2" s="747"/>
      <c r="O2" s="747"/>
      <c r="P2" s="747"/>
      <c r="Q2" s="747"/>
      <c r="R2" s="747"/>
      <c r="S2" s="747"/>
      <c r="T2" s="691"/>
      <c r="U2" s="691"/>
      <c r="V2" s="691"/>
      <c r="W2" s="691"/>
    </row>
    <row r="3" spans="2:30" ht="21" customHeight="1">
      <c r="D3" s="747"/>
      <c r="E3" s="747"/>
      <c r="F3" s="747"/>
      <c r="G3" s="747"/>
      <c r="H3" s="747"/>
      <c r="I3" s="747"/>
      <c r="J3" s="747"/>
      <c r="K3" s="747"/>
      <c r="L3" s="747"/>
      <c r="M3" s="747"/>
      <c r="N3" s="747"/>
      <c r="O3" s="747"/>
      <c r="P3" s="747"/>
      <c r="Q3" s="747"/>
      <c r="R3" s="747"/>
      <c r="S3" s="747"/>
      <c r="T3" s="691"/>
      <c r="U3" s="691"/>
      <c r="V3" s="691"/>
      <c r="W3" s="691"/>
    </row>
    <row r="4" spans="2:30" ht="31.5">
      <c r="D4" s="746" t="s">
        <v>1183</v>
      </c>
      <c r="E4" s="746"/>
      <c r="F4" s="746"/>
      <c r="G4" s="746"/>
      <c r="H4" s="746"/>
      <c r="I4" s="746"/>
      <c r="J4" s="746"/>
      <c r="K4" s="746"/>
      <c r="L4" s="746"/>
      <c r="M4" s="746"/>
      <c r="N4" s="746"/>
      <c r="O4" s="746"/>
      <c r="P4" s="746"/>
      <c r="Q4" s="746"/>
      <c r="R4" s="746"/>
      <c r="S4" s="688"/>
      <c r="T4" s="688"/>
      <c r="U4" s="688"/>
      <c r="V4" s="690"/>
    </row>
    <row r="5" spans="2:30">
      <c r="B5" s="36"/>
      <c r="H5" s="745"/>
      <c r="I5" s="745"/>
      <c r="J5" s="745"/>
      <c r="K5" s="745"/>
      <c r="L5" s="745"/>
      <c r="M5" s="745"/>
      <c r="N5" s="745"/>
      <c r="O5" s="745"/>
      <c r="P5" s="745"/>
    </row>
    <row r="6" spans="2:30">
      <c r="B6" s="36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8"/>
    </row>
    <row r="7" spans="2:30" ht="39.75" customHeight="1">
      <c r="B7" s="740" t="s">
        <v>135</v>
      </c>
      <c r="C7" s="741" t="s">
        <v>92</v>
      </c>
      <c r="D7" s="741" t="s">
        <v>93</v>
      </c>
      <c r="E7" s="741" t="s">
        <v>94</v>
      </c>
      <c r="F7" s="741" t="s">
        <v>180</v>
      </c>
      <c r="G7" s="741" t="s">
        <v>95</v>
      </c>
      <c r="H7" s="741" t="s">
        <v>97</v>
      </c>
      <c r="I7" s="120"/>
      <c r="J7" s="741" t="s">
        <v>104</v>
      </c>
      <c r="K7" s="741" t="s">
        <v>98</v>
      </c>
      <c r="L7" s="741" t="s">
        <v>99</v>
      </c>
      <c r="M7" s="741" t="s">
        <v>100</v>
      </c>
      <c r="N7" s="395"/>
      <c r="O7" s="741" t="s">
        <v>101</v>
      </c>
      <c r="P7" s="741" t="s">
        <v>103</v>
      </c>
      <c r="Q7" s="741" t="s">
        <v>138</v>
      </c>
      <c r="R7" s="741" t="s">
        <v>105</v>
      </c>
      <c r="S7" s="741" t="s">
        <v>945</v>
      </c>
      <c r="T7" s="675"/>
      <c r="U7" s="744" t="s">
        <v>1039</v>
      </c>
      <c r="V7" s="743"/>
      <c r="W7" s="741" t="s">
        <v>200</v>
      </c>
      <c r="X7" s="741" t="s">
        <v>96</v>
      </c>
      <c r="Y7" s="741" t="s">
        <v>140</v>
      </c>
      <c r="Z7" s="120"/>
      <c r="AA7" s="120"/>
      <c r="AC7" s="742" t="s">
        <v>90</v>
      </c>
    </row>
    <row r="8" spans="2:30" ht="90.75" customHeight="1">
      <c r="B8" s="740"/>
      <c r="C8" s="741"/>
      <c r="D8" s="741"/>
      <c r="E8" s="741"/>
      <c r="F8" s="741"/>
      <c r="G8" s="741"/>
      <c r="H8" s="741"/>
      <c r="I8" s="120" t="s">
        <v>262</v>
      </c>
      <c r="J8" s="741"/>
      <c r="K8" s="741"/>
      <c r="L8" s="741"/>
      <c r="M8" s="741"/>
      <c r="N8" s="397" t="s">
        <v>865</v>
      </c>
      <c r="O8" s="741"/>
      <c r="P8" s="741"/>
      <c r="Q8" s="741"/>
      <c r="R8" s="741"/>
      <c r="S8" s="741"/>
      <c r="T8" s="675" t="s">
        <v>1095</v>
      </c>
      <c r="U8" s="744"/>
      <c r="V8" s="743"/>
      <c r="W8" s="741"/>
      <c r="X8" s="741"/>
      <c r="Y8" s="741"/>
      <c r="Z8" s="120" t="s">
        <v>139</v>
      </c>
      <c r="AA8" s="120" t="s">
        <v>235</v>
      </c>
      <c r="AC8" s="742"/>
    </row>
    <row r="9" spans="2:30" ht="21.75" customHeight="1">
      <c r="B9" s="39" t="s">
        <v>131</v>
      </c>
      <c r="C9" s="40">
        <f>CHRYSLER!E111+CHRYSLER!F111</f>
        <v>36</v>
      </c>
      <c r="D9" s="40">
        <f>FIAT!E34</f>
        <v>10</v>
      </c>
      <c r="E9" s="40">
        <f>FORD!E90</f>
        <v>47</v>
      </c>
      <c r="F9" s="40">
        <f>GM!E74+GM!F74</f>
        <v>140</v>
      </c>
      <c r="G9" s="40">
        <f>HONDA!E50+HONDA!F50</f>
        <v>100</v>
      </c>
      <c r="H9" s="40">
        <f>MAZDA!E10</f>
        <v>65</v>
      </c>
      <c r="I9" s="40">
        <f>SEAT!F11</f>
        <v>12</v>
      </c>
      <c r="J9" s="355">
        <f>VW!E204+VW!F204</f>
        <v>141</v>
      </c>
      <c r="K9" s="40">
        <f>MITSUBISHI!E22</f>
        <v>0</v>
      </c>
      <c r="L9" s="1060">
        <f>NISSAN!E116+NISSAN!F116</f>
        <v>0</v>
      </c>
      <c r="M9" s="40">
        <f>PEUGEOT!E24</f>
        <v>6</v>
      </c>
      <c r="N9" s="40">
        <f>KIA!E32</f>
        <v>55</v>
      </c>
      <c r="O9" s="355">
        <f>RENAULT!E46</f>
        <v>25</v>
      </c>
      <c r="P9" s="40">
        <f>TOYOTA!E76</f>
        <v>98</v>
      </c>
      <c r="Q9" s="40">
        <f>BUICK!E29</f>
        <v>0</v>
      </c>
      <c r="R9" s="40">
        <f>LINCOLN!D8</f>
        <v>5</v>
      </c>
      <c r="S9" s="40">
        <f>HYUNDAI!G40</f>
        <v>33</v>
      </c>
      <c r="T9" s="40">
        <f>MINI!G24</f>
        <v>5</v>
      </c>
      <c r="U9" s="40">
        <f>BMW!G44</f>
        <v>15</v>
      </c>
      <c r="W9" s="696">
        <f>CAMIONES!D31</f>
        <v>4</v>
      </c>
      <c r="X9" s="355">
        <f>CAMIONES!G49</f>
        <v>0</v>
      </c>
      <c r="Y9" s="355">
        <f>CAMIONES!G46</f>
        <v>5</v>
      </c>
      <c r="Z9" s="40">
        <f>CAMIONES!G60</f>
        <v>0</v>
      </c>
      <c r="AA9" s="40">
        <f>CAMIONES!G33</f>
        <v>2</v>
      </c>
      <c r="AC9" s="40">
        <f>SUM(C9:AA9)</f>
        <v>804</v>
      </c>
    </row>
    <row r="10" spans="2:30" ht="21.75" customHeight="1">
      <c r="B10" s="43" t="s">
        <v>130</v>
      </c>
      <c r="C10" s="44">
        <f>CHRYSLER!G111</f>
        <v>7</v>
      </c>
      <c r="D10" s="44"/>
      <c r="E10" s="44">
        <f>FORD!F90</f>
        <v>3</v>
      </c>
      <c r="F10" s="44">
        <f>GM!G74</f>
        <v>23</v>
      </c>
      <c r="G10" s="44"/>
      <c r="H10" s="44"/>
      <c r="I10" s="44"/>
      <c r="J10" s="356">
        <f>VW!G204</f>
        <v>54</v>
      </c>
      <c r="K10" s="44"/>
      <c r="L10" s="44">
        <f>NISSAN!G116</f>
        <v>111</v>
      </c>
      <c r="M10" s="44"/>
      <c r="N10" s="44"/>
      <c r="O10" s="44"/>
      <c r="P10" s="44"/>
      <c r="Q10" s="44"/>
      <c r="R10" s="44"/>
      <c r="S10" s="44"/>
      <c r="T10" s="44"/>
      <c r="U10" s="44"/>
      <c r="W10" s="44">
        <v>0</v>
      </c>
      <c r="X10" s="44">
        <v>0</v>
      </c>
      <c r="Y10" s="44">
        <v>0</v>
      </c>
      <c r="Z10" s="44">
        <v>0</v>
      </c>
      <c r="AA10" s="44">
        <v>0</v>
      </c>
      <c r="AC10" s="44">
        <f>SUM(C10:AA10)</f>
        <v>198</v>
      </c>
    </row>
    <row r="11" spans="2:30" ht="21.75" customHeight="1">
      <c r="B11" s="41" t="s">
        <v>129</v>
      </c>
      <c r="C11" s="34">
        <f>CHRYSLER!H111</f>
        <v>3</v>
      </c>
      <c r="E11" s="34">
        <f>FORD!G90</f>
        <v>8</v>
      </c>
      <c r="F11" s="34">
        <f>GM!H74</f>
        <v>22</v>
      </c>
      <c r="J11" s="357">
        <f>VW!H204</f>
        <v>40</v>
      </c>
      <c r="L11" s="34">
        <f>NISSAN!H116</f>
        <v>50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C11" s="40">
        <f>SUM(C11:AB11)</f>
        <v>123</v>
      </c>
    </row>
    <row r="12" spans="2:30" ht="21.75" customHeight="1">
      <c r="B12" s="43" t="s">
        <v>132</v>
      </c>
      <c r="C12" s="45"/>
      <c r="D12" s="45"/>
      <c r="E12" s="45"/>
      <c r="F12" s="45"/>
      <c r="G12" s="45"/>
      <c r="H12" s="45"/>
      <c r="I12" s="45"/>
      <c r="J12" s="358"/>
      <c r="K12" s="45"/>
      <c r="L12" s="45">
        <f>NISSAN!I116</f>
        <v>19</v>
      </c>
      <c r="M12" s="45"/>
      <c r="N12" s="45"/>
      <c r="O12" s="45"/>
      <c r="P12" s="45"/>
      <c r="Q12" s="45"/>
      <c r="R12" s="45"/>
      <c r="S12" s="45"/>
      <c r="T12" s="45"/>
      <c r="U12" s="45"/>
      <c r="W12" s="45">
        <v>0</v>
      </c>
      <c r="X12" s="45">
        <v>0</v>
      </c>
      <c r="Y12" s="45">
        <v>0</v>
      </c>
      <c r="Z12" s="45">
        <v>0</v>
      </c>
      <c r="AA12" s="45">
        <v>0</v>
      </c>
      <c r="AC12" s="44">
        <f>SUM(C12:AB12)</f>
        <v>19</v>
      </c>
    </row>
    <row r="13" spans="2:30" ht="21.75" customHeight="1">
      <c r="B13" s="42" t="s">
        <v>133</v>
      </c>
      <c r="C13" s="34">
        <f>CHRYSLER!I111</f>
        <v>1</v>
      </c>
      <c r="E13" s="34">
        <f>FORD!H90</f>
        <v>6</v>
      </c>
      <c r="F13" s="34">
        <f>GM!I74</f>
        <v>19</v>
      </c>
      <c r="J13" s="357">
        <f>VW!I204</f>
        <v>15</v>
      </c>
      <c r="L13" s="34">
        <f>NISSAN!J116</f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C13" s="40">
        <f>SUM(C13:AA13)</f>
        <v>41</v>
      </c>
    </row>
    <row r="14" spans="2:30" ht="21.75" customHeight="1">
      <c r="B14" s="43" t="s">
        <v>134</v>
      </c>
      <c r="C14" s="45">
        <f>CHRYSLER!J111</f>
        <v>18</v>
      </c>
      <c r="D14" s="45">
        <f>FIAT!F34</f>
        <v>6</v>
      </c>
      <c r="E14" s="45">
        <f>FORD!I90</f>
        <v>22</v>
      </c>
      <c r="F14" s="45">
        <f>GM!J74</f>
        <v>77</v>
      </c>
      <c r="G14" s="734">
        <f>HONDA!G50</f>
        <v>22</v>
      </c>
      <c r="H14" s="45"/>
      <c r="I14" s="45"/>
      <c r="J14" s="1060">
        <f>VW!J204</f>
        <v>0</v>
      </c>
      <c r="K14" s="45"/>
      <c r="L14" s="45">
        <f>NISSAN!K116</f>
        <v>127</v>
      </c>
      <c r="M14" s="45"/>
      <c r="N14" s="45"/>
      <c r="O14" s="45"/>
      <c r="P14" s="45"/>
      <c r="Q14" s="45"/>
      <c r="R14" s="45"/>
      <c r="S14" s="45"/>
      <c r="T14" s="45"/>
      <c r="U14" s="45"/>
      <c r="W14" s="45">
        <f>CAMIONES!E31</f>
        <v>1</v>
      </c>
      <c r="X14" s="45">
        <v>0</v>
      </c>
      <c r="Y14" s="45">
        <v>0</v>
      </c>
      <c r="Z14" s="45">
        <v>0</v>
      </c>
      <c r="AA14" s="45">
        <v>0</v>
      </c>
      <c r="AC14" s="117">
        <f>SUM(C14:AA14)</f>
        <v>273</v>
      </c>
    </row>
    <row r="15" spans="2:30" ht="18" customHeight="1">
      <c r="B15" s="42"/>
      <c r="J15" s="355"/>
      <c r="W15" s="34"/>
      <c r="X15" s="34"/>
      <c r="Y15" s="34"/>
      <c r="Z15" s="34"/>
      <c r="AA15" s="34"/>
      <c r="AC15" s="34"/>
    </row>
    <row r="16" spans="2:30" ht="19.5" customHeight="1">
      <c r="B16" s="46" t="s">
        <v>90</v>
      </c>
      <c r="C16" s="47">
        <f>SUM(C9:C14)</f>
        <v>65</v>
      </c>
      <c r="D16" s="47">
        <f t="shared" ref="D16:U16" si="0">SUM(D9:D15)</f>
        <v>16</v>
      </c>
      <c r="E16" s="47">
        <f t="shared" si="0"/>
        <v>86</v>
      </c>
      <c r="F16" s="47">
        <f t="shared" si="0"/>
        <v>281</v>
      </c>
      <c r="G16" s="47">
        <f t="shared" si="0"/>
        <v>122</v>
      </c>
      <c r="H16" s="410">
        <f t="shared" si="0"/>
        <v>65</v>
      </c>
      <c r="I16" s="410">
        <f t="shared" si="0"/>
        <v>12</v>
      </c>
      <c r="J16" s="410">
        <f t="shared" si="0"/>
        <v>250</v>
      </c>
      <c r="K16" s="715">
        <f t="shared" si="0"/>
        <v>0</v>
      </c>
      <c r="L16" s="47">
        <f t="shared" si="0"/>
        <v>307</v>
      </c>
      <c r="M16" s="410">
        <f t="shared" si="0"/>
        <v>6</v>
      </c>
      <c r="N16" s="410">
        <f>SUM(N9:N15)</f>
        <v>55</v>
      </c>
      <c r="O16" s="47">
        <f t="shared" si="0"/>
        <v>25</v>
      </c>
      <c r="P16" s="47">
        <f t="shared" si="0"/>
        <v>98</v>
      </c>
      <c r="Q16" s="715">
        <f t="shared" si="0"/>
        <v>0</v>
      </c>
      <c r="R16" s="410">
        <f t="shared" si="0"/>
        <v>5</v>
      </c>
      <c r="S16" s="47">
        <f t="shared" si="0"/>
        <v>33</v>
      </c>
      <c r="T16" s="47">
        <f>SUM(T9:T15)</f>
        <v>5</v>
      </c>
      <c r="U16" s="48">
        <f t="shared" si="0"/>
        <v>15</v>
      </c>
      <c r="W16" s="49">
        <f>SUM(W9:W15)</f>
        <v>5</v>
      </c>
      <c r="X16" s="715">
        <f>SUM(X9:X15)</f>
        <v>0</v>
      </c>
      <c r="Y16" s="410">
        <f>SUM(Y9:Y15)</f>
        <v>5</v>
      </c>
      <c r="Z16" s="715">
        <f>SUM(Z9:Z15)</f>
        <v>0</v>
      </c>
      <c r="AA16" s="48">
        <f>SUM(AA9:AA15)</f>
        <v>2</v>
      </c>
      <c r="AC16" s="627">
        <f>SUM(C16:AA16)</f>
        <v>1458</v>
      </c>
      <c r="AD16" s="38"/>
    </row>
    <row r="17" spans="3:29">
      <c r="AC17" s="38"/>
    </row>
    <row r="18" spans="3:29" ht="36" customHeight="1">
      <c r="Z18" s="38"/>
    </row>
    <row r="19" spans="3:29" s="447" customFormat="1">
      <c r="C19" s="446"/>
      <c r="D19" s="446"/>
      <c r="E19" s="446"/>
      <c r="F19" s="446"/>
      <c r="G19" s="446"/>
      <c r="H19" s="446"/>
      <c r="I19" s="446"/>
      <c r="J19" s="446"/>
      <c r="K19" s="446"/>
      <c r="L19" s="446"/>
      <c r="M19" s="446"/>
      <c r="N19" s="446"/>
      <c r="O19" s="446"/>
      <c r="P19" s="446"/>
      <c r="Q19" s="446"/>
      <c r="R19" s="446"/>
      <c r="S19" s="446"/>
      <c r="T19" s="446"/>
      <c r="U19" s="446"/>
      <c r="V19" s="446"/>
      <c r="AA19" s="448"/>
    </row>
    <row r="20" spans="3:29" s="447" customFormat="1">
      <c r="C20" s="446"/>
      <c r="D20" s="446"/>
      <c r="E20" s="446"/>
      <c r="F20" s="446"/>
      <c r="G20" s="446"/>
      <c r="H20" s="446"/>
      <c r="I20" s="446"/>
      <c r="J20" s="446"/>
      <c r="K20" s="446"/>
      <c r="L20" s="446"/>
      <c r="M20" s="446"/>
      <c r="N20" s="446"/>
      <c r="O20" s="446"/>
      <c r="P20" s="446"/>
      <c r="Q20" s="446"/>
      <c r="R20" s="446"/>
      <c r="S20" s="446"/>
      <c r="T20" s="446"/>
      <c r="U20" s="446"/>
      <c r="V20" s="446"/>
    </row>
    <row r="21" spans="3:29" s="447" customFormat="1">
      <c r="C21" s="446"/>
      <c r="D21" s="446"/>
      <c r="E21" s="446"/>
      <c r="F21" s="446"/>
      <c r="G21" s="446"/>
      <c r="H21" s="446"/>
      <c r="I21" s="446"/>
      <c r="J21" s="446"/>
      <c r="K21" s="446"/>
      <c r="L21" s="446"/>
      <c r="M21" s="446"/>
      <c r="N21" s="446"/>
      <c r="O21" s="446"/>
      <c r="P21" s="446"/>
      <c r="Q21" s="446"/>
      <c r="R21" s="446"/>
      <c r="S21" s="446"/>
      <c r="T21" s="446"/>
      <c r="U21" s="446"/>
    </row>
    <row r="22" spans="3:29" s="447" customFormat="1">
      <c r="C22" s="446"/>
      <c r="D22" s="446"/>
      <c r="E22" s="446"/>
      <c r="F22" s="446"/>
      <c r="G22" s="446"/>
      <c r="H22" s="446"/>
      <c r="I22" s="446"/>
      <c r="J22" s="446"/>
      <c r="K22" s="446"/>
      <c r="L22" s="446"/>
      <c r="M22" s="446"/>
      <c r="N22" s="446"/>
      <c r="O22" s="446"/>
      <c r="P22" s="446"/>
      <c r="Q22" s="446"/>
      <c r="R22" s="446"/>
      <c r="S22" s="446"/>
      <c r="T22" s="446"/>
      <c r="U22" s="446"/>
    </row>
    <row r="23" spans="3:29" s="447" customFormat="1">
      <c r="C23" s="446"/>
      <c r="D23" s="446"/>
      <c r="E23" s="446"/>
      <c r="F23" s="446"/>
      <c r="G23" s="446"/>
      <c r="H23" s="446"/>
      <c r="I23" s="446"/>
      <c r="J23" s="446"/>
      <c r="K23" s="446"/>
      <c r="L23" s="446"/>
      <c r="M23" s="446"/>
      <c r="N23" s="446"/>
      <c r="O23" s="446"/>
      <c r="P23" s="446"/>
      <c r="Q23" s="446"/>
      <c r="R23" s="446"/>
      <c r="S23" s="446"/>
      <c r="T23" s="446"/>
      <c r="U23" s="446"/>
    </row>
    <row r="24" spans="3:29" s="447" customFormat="1">
      <c r="C24" s="446"/>
      <c r="D24" s="446"/>
      <c r="E24" s="446"/>
      <c r="F24" s="446"/>
      <c r="G24" s="446"/>
      <c r="H24" s="446"/>
      <c r="I24" s="446"/>
      <c r="J24" s="446"/>
      <c r="K24" s="446"/>
      <c r="L24" s="446"/>
      <c r="M24" s="446"/>
      <c r="N24" s="446"/>
      <c r="O24" s="446"/>
      <c r="P24" s="446"/>
      <c r="Q24" s="446"/>
      <c r="R24" s="446"/>
      <c r="S24" s="446"/>
      <c r="T24" s="446"/>
      <c r="U24" s="446"/>
    </row>
    <row r="25" spans="3:29" s="447" customFormat="1">
      <c r="C25" s="446"/>
      <c r="D25" s="446"/>
      <c r="E25" s="446"/>
      <c r="F25" s="446"/>
      <c r="G25" s="446"/>
      <c r="H25" s="446"/>
      <c r="I25" s="446"/>
      <c r="J25" s="446"/>
      <c r="K25" s="446"/>
      <c r="L25" s="446"/>
      <c r="M25" s="446"/>
      <c r="N25" s="446"/>
      <c r="O25" s="446"/>
      <c r="P25" s="446"/>
      <c r="Q25" s="446"/>
      <c r="R25" s="446"/>
      <c r="S25" s="446"/>
      <c r="T25" s="446"/>
      <c r="U25" s="446"/>
    </row>
    <row r="26" spans="3:29" s="447" customFormat="1">
      <c r="C26" s="446"/>
      <c r="D26" s="446"/>
      <c r="E26" s="446"/>
      <c r="F26" s="446"/>
      <c r="G26" s="446"/>
      <c r="H26" s="446"/>
      <c r="I26" s="446"/>
      <c r="J26" s="446"/>
      <c r="K26" s="446"/>
      <c r="L26" s="446"/>
      <c r="M26" s="446"/>
      <c r="N26" s="446"/>
      <c r="O26" s="446"/>
      <c r="P26" s="446"/>
      <c r="Q26" s="446"/>
      <c r="R26" s="446"/>
      <c r="S26" s="446"/>
      <c r="T26" s="446"/>
      <c r="U26" s="446"/>
    </row>
    <row r="27" spans="3:29" s="447" customFormat="1">
      <c r="C27" s="446"/>
      <c r="D27" s="446"/>
      <c r="E27" s="446"/>
      <c r="F27" s="446"/>
      <c r="G27" s="446"/>
      <c r="H27" s="446"/>
      <c r="I27" s="446"/>
      <c r="J27" s="446"/>
      <c r="K27" s="446"/>
      <c r="L27" s="446"/>
      <c r="M27" s="446"/>
      <c r="N27" s="446"/>
      <c r="O27" s="446"/>
      <c r="P27" s="446"/>
      <c r="Q27" s="446"/>
      <c r="R27" s="446"/>
      <c r="S27" s="446"/>
      <c r="T27" s="446"/>
      <c r="U27" s="446"/>
    </row>
    <row r="28" spans="3:29" s="447" customFormat="1">
      <c r="C28" s="446"/>
      <c r="D28" s="446"/>
      <c r="E28" s="446"/>
      <c r="F28" s="446"/>
      <c r="G28" s="446"/>
      <c r="H28" s="446"/>
      <c r="I28" s="446"/>
      <c r="J28" s="446"/>
      <c r="K28" s="446"/>
      <c r="L28" s="446"/>
      <c r="M28" s="446"/>
      <c r="N28" s="446"/>
      <c r="O28" s="446"/>
      <c r="P28" s="446"/>
      <c r="Q28" s="446"/>
      <c r="R28" s="446"/>
      <c r="S28" s="446"/>
      <c r="T28" s="446"/>
      <c r="U28" s="446"/>
    </row>
    <row r="29" spans="3:29" s="447" customFormat="1">
      <c r="C29" s="446"/>
      <c r="D29" s="446"/>
      <c r="E29" s="446"/>
      <c r="F29" s="446"/>
      <c r="G29" s="446"/>
      <c r="H29" s="446"/>
      <c r="I29" s="446"/>
      <c r="J29" s="446"/>
      <c r="K29" s="446"/>
      <c r="L29" s="446"/>
      <c r="M29" s="446"/>
      <c r="N29" s="446"/>
      <c r="O29" s="446"/>
      <c r="P29" s="446"/>
      <c r="Q29" s="446"/>
      <c r="R29" s="446"/>
      <c r="S29" s="446"/>
      <c r="T29" s="446"/>
      <c r="U29" s="446"/>
    </row>
    <row r="30" spans="3:29" s="447" customFormat="1">
      <c r="C30" s="446"/>
      <c r="D30" s="446"/>
      <c r="E30" s="446"/>
      <c r="F30" s="446"/>
      <c r="G30" s="446"/>
      <c r="H30" s="446"/>
      <c r="I30" s="446"/>
      <c r="J30" s="446"/>
      <c r="K30" s="446"/>
      <c r="L30" s="446"/>
      <c r="M30" s="446"/>
      <c r="N30" s="446"/>
      <c r="O30" s="446"/>
      <c r="P30" s="446"/>
      <c r="Q30" s="446"/>
      <c r="R30" s="446"/>
      <c r="S30" s="446"/>
      <c r="T30" s="446"/>
      <c r="U30" s="446"/>
    </row>
    <row r="31" spans="3:29" s="447" customFormat="1">
      <c r="C31" s="446"/>
      <c r="D31" s="446"/>
      <c r="E31" s="446"/>
      <c r="F31" s="446"/>
      <c r="G31" s="446"/>
      <c r="H31" s="446"/>
      <c r="I31" s="446"/>
      <c r="J31" s="446"/>
      <c r="K31" s="446"/>
      <c r="L31" s="446"/>
      <c r="M31" s="446"/>
      <c r="N31" s="446"/>
      <c r="O31" s="446"/>
      <c r="P31" s="446"/>
      <c r="Q31" s="446"/>
      <c r="R31" s="446"/>
      <c r="S31" s="446"/>
      <c r="T31" s="446"/>
      <c r="U31" s="446"/>
    </row>
    <row r="32" spans="3:29" s="447" customFormat="1">
      <c r="C32" s="446"/>
      <c r="D32" s="446"/>
      <c r="E32" s="446"/>
      <c r="F32" s="446"/>
      <c r="G32" s="446"/>
      <c r="H32" s="446"/>
      <c r="I32" s="446"/>
      <c r="J32" s="446"/>
      <c r="K32" s="446"/>
      <c r="L32" s="446"/>
      <c r="M32" s="446"/>
      <c r="N32" s="446"/>
      <c r="O32" s="446"/>
      <c r="P32" s="446"/>
      <c r="Q32" s="446"/>
      <c r="R32" s="446"/>
      <c r="S32" s="446"/>
      <c r="T32" s="446"/>
      <c r="U32" s="446"/>
    </row>
    <row r="33" spans="3:21" s="447" customFormat="1">
      <c r="C33" s="446"/>
      <c r="D33" s="446"/>
      <c r="E33" s="446"/>
      <c r="F33" s="446"/>
      <c r="G33" s="446"/>
      <c r="H33" s="446"/>
      <c r="I33" s="446"/>
      <c r="J33" s="446"/>
      <c r="K33" s="446"/>
      <c r="L33" s="446"/>
      <c r="M33" s="446"/>
      <c r="N33" s="446"/>
      <c r="O33" s="446"/>
      <c r="P33" s="446"/>
      <c r="Q33" s="446"/>
      <c r="R33" s="446"/>
      <c r="S33" s="446"/>
      <c r="T33" s="446"/>
      <c r="U33" s="446"/>
    </row>
    <row r="34" spans="3:21" s="447" customFormat="1">
      <c r="C34" s="446"/>
      <c r="D34" s="446"/>
      <c r="E34" s="446"/>
      <c r="F34" s="446"/>
      <c r="G34" s="446"/>
      <c r="H34" s="446"/>
      <c r="I34" s="446"/>
      <c r="J34" s="446"/>
      <c r="K34" s="446"/>
      <c r="L34" s="446"/>
      <c r="M34" s="446"/>
      <c r="N34" s="446"/>
      <c r="O34" s="446"/>
      <c r="P34" s="446"/>
      <c r="Q34" s="446"/>
      <c r="R34" s="446"/>
      <c r="S34" s="446"/>
      <c r="T34" s="446"/>
      <c r="U34" s="446"/>
    </row>
    <row r="35" spans="3:21" s="447" customFormat="1">
      <c r="C35" s="446"/>
      <c r="D35" s="446"/>
      <c r="E35" s="446"/>
      <c r="F35" s="446"/>
      <c r="G35" s="446"/>
      <c r="H35" s="446"/>
      <c r="I35" s="446"/>
      <c r="J35" s="446"/>
      <c r="K35" s="446"/>
      <c r="L35" s="446"/>
      <c r="M35" s="446"/>
      <c r="N35" s="446"/>
      <c r="O35" s="446"/>
      <c r="P35" s="446"/>
      <c r="Q35" s="446"/>
      <c r="R35" s="446"/>
      <c r="S35" s="446"/>
      <c r="T35" s="446"/>
      <c r="U35" s="446"/>
    </row>
    <row r="36" spans="3:21" s="447" customFormat="1">
      <c r="C36" s="446"/>
      <c r="D36" s="446"/>
      <c r="E36" s="446"/>
      <c r="F36" s="446"/>
      <c r="G36" s="446"/>
      <c r="H36" s="446"/>
      <c r="I36" s="446"/>
      <c r="J36" s="446"/>
      <c r="K36" s="446"/>
      <c r="L36" s="446"/>
      <c r="M36" s="446"/>
      <c r="N36" s="446"/>
      <c r="O36" s="446"/>
      <c r="P36" s="446"/>
      <c r="Q36" s="446"/>
      <c r="R36" s="446"/>
      <c r="S36" s="446"/>
      <c r="T36" s="446"/>
      <c r="U36" s="446"/>
    </row>
    <row r="37" spans="3:21" s="447" customFormat="1">
      <c r="C37" s="446"/>
      <c r="D37" s="446"/>
      <c r="E37" s="446"/>
      <c r="F37" s="446"/>
      <c r="G37" s="446"/>
      <c r="H37" s="446"/>
      <c r="I37" s="446"/>
      <c r="J37" s="446"/>
      <c r="K37" s="446"/>
      <c r="L37" s="446"/>
      <c r="M37" s="446"/>
      <c r="N37" s="446"/>
      <c r="O37" s="446"/>
      <c r="P37" s="446"/>
      <c r="Q37" s="446"/>
      <c r="R37" s="446"/>
      <c r="S37" s="446"/>
      <c r="T37" s="446"/>
      <c r="U37" s="446"/>
    </row>
    <row r="38" spans="3:21" s="447" customFormat="1">
      <c r="C38" s="446"/>
      <c r="D38" s="446"/>
      <c r="E38" s="446"/>
      <c r="F38" s="446"/>
      <c r="G38" s="446"/>
      <c r="H38" s="446"/>
      <c r="I38" s="446"/>
      <c r="J38" s="446"/>
      <c r="K38" s="446"/>
      <c r="L38" s="446"/>
      <c r="M38" s="446"/>
      <c r="N38" s="446"/>
      <c r="O38" s="446"/>
      <c r="P38" s="446"/>
      <c r="Q38" s="446"/>
      <c r="R38" s="446"/>
      <c r="S38" s="446"/>
      <c r="T38" s="446"/>
      <c r="U38" s="446"/>
    </row>
    <row r="39" spans="3:21" s="447" customFormat="1">
      <c r="C39" s="446"/>
      <c r="D39" s="446"/>
      <c r="E39" s="446"/>
      <c r="F39" s="446"/>
      <c r="G39" s="446"/>
      <c r="H39" s="446"/>
      <c r="I39" s="446"/>
      <c r="J39" s="446"/>
      <c r="K39" s="446"/>
      <c r="L39" s="446"/>
      <c r="M39" s="446"/>
      <c r="N39" s="446"/>
      <c r="O39" s="446"/>
      <c r="P39" s="446"/>
      <c r="Q39" s="446"/>
      <c r="R39" s="446"/>
      <c r="S39" s="446"/>
      <c r="T39" s="446"/>
      <c r="U39" s="446"/>
    </row>
    <row r="40" spans="3:21" s="447" customFormat="1">
      <c r="C40" s="446"/>
      <c r="D40" s="446"/>
      <c r="E40" s="446"/>
      <c r="F40" s="446"/>
      <c r="G40" s="446"/>
      <c r="H40" s="446"/>
      <c r="I40" s="446"/>
      <c r="J40" s="446"/>
      <c r="K40" s="446"/>
      <c r="L40" s="446"/>
      <c r="M40" s="446"/>
      <c r="N40" s="446"/>
      <c r="O40" s="446"/>
      <c r="P40" s="446"/>
      <c r="Q40" s="446"/>
      <c r="R40" s="446"/>
      <c r="S40" s="446"/>
      <c r="T40" s="446"/>
      <c r="U40" s="446"/>
    </row>
    <row r="41" spans="3:21" s="447" customFormat="1">
      <c r="C41" s="446"/>
      <c r="D41" s="446"/>
      <c r="E41" s="446"/>
      <c r="F41" s="446"/>
      <c r="G41" s="446"/>
      <c r="H41" s="446"/>
      <c r="I41" s="446"/>
      <c r="J41" s="446"/>
      <c r="K41" s="446"/>
      <c r="L41" s="446"/>
      <c r="M41" s="446"/>
      <c r="N41" s="446"/>
      <c r="O41" s="446"/>
      <c r="P41" s="446"/>
      <c r="Q41" s="446"/>
      <c r="R41" s="446"/>
      <c r="S41" s="446"/>
      <c r="T41" s="446"/>
      <c r="U41" s="446"/>
    </row>
    <row r="42" spans="3:21" s="447" customFormat="1">
      <c r="C42" s="446"/>
      <c r="D42" s="446"/>
      <c r="E42" s="446"/>
      <c r="F42" s="446"/>
      <c r="G42" s="446"/>
      <c r="H42" s="446"/>
      <c r="I42" s="446"/>
      <c r="J42" s="446"/>
      <c r="K42" s="446"/>
      <c r="L42" s="446"/>
      <c r="M42" s="446"/>
      <c r="N42" s="446"/>
      <c r="O42" s="446"/>
      <c r="P42" s="446"/>
      <c r="Q42" s="446"/>
      <c r="R42" s="446"/>
      <c r="S42" s="446"/>
      <c r="T42" s="446"/>
      <c r="U42" s="446"/>
    </row>
    <row r="43" spans="3:21" s="447" customFormat="1">
      <c r="C43" s="446"/>
      <c r="D43" s="446"/>
      <c r="E43" s="446"/>
      <c r="F43" s="446"/>
      <c r="G43" s="446"/>
      <c r="H43" s="446"/>
      <c r="I43" s="446"/>
      <c r="J43" s="446"/>
      <c r="K43" s="446"/>
      <c r="L43" s="446"/>
      <c r="M43" s="446"/>
      <c r="N43" s="446"/>
      <c r="O43" s="446"/>
      <c r="P43" s="446"/>
      <c r="Q43" s="446"/>
      <c r="R43" s="446"/>
      <c r="S43" s="446"/>
      <c r="T43" s="446"/>
      <c r="U43" s="446"/>
    </row>
    <row r="44" spans="3:21" s="447" customFormat="1">
      <c r="C44" s="446"/>
      <c r="D44" s="446"/>
      <c r="E44" s="446"/>
      <c r="F44" s="446"/>
      <c r="G44" s="446"/>
      <c r="H44" s="446"/>
      <c r="I44" s="446"/>
      <c r="J44" s="446"/>
      <c r="K44" s="446"/>
      <c r="L44" s="446"/>
      <c r="M44" s="446"/>
      <c r="N44" s="446"/>
      <c r="O44" s="446"/>
      <c r="P44" s="446"/>
      <c r="Q44" s="446"/>
      <c r="R44" s="446"/>
      <c r="S44" s="446"/>
      <c r="T44" s="446"/>
      <c r="U44" s="446"/>
    </row>
    <row r="45" spans="3:21" s="447" customFormat="1">
      <c r="C45" s="446"/>
      <c r="D45" s="446"/>
      <c r="E45" s="446"/>
      <c r="F45" s="446"/>
      <c r="G45" s="446"/>
      <c r="H45" s="446"/>
      <c r="I45" s="446"/>
      <c r="J45" s="446"/>
      <c r="K45" s="446"/>
      <c r="L45" s="446"/>
      <c r="M45" s="446"/>
      <c r="N45" s="446"/>
      <c r="O45" s="446"/>
      <c r="P45" s="446"/>
      <c r="Q45" s="446"/>
      <c r="R45" s="446"/>
      <c r="S45" s="446"/>
      <c r="T45" s="446"/>
      <c r="U45" s="446"/>
    </row>
    <row r="46" spans="3:21" s="447" customFormat="1">
      <c r="C46" s="446"/>
      <c r="D46" s="446"/>
      <c r="E46" s="446"/>
      <c r="F46" s="446"/>
      <c r="G46" s="446"/>
      <c r="H46" s="446"/>
      <c r="I46" s="446"/>
      <c r="J46" s="446"/>
      <c r="K46" s="446"/>
      <c r="L46" s="446"/>
      <c r="M46" s="446"/>
      <c r="N46" s="446"/>
      <c r="O46" s="446"/>
      <c r="P46" s="446"/>
      <c r="Q46" s="446"/>
      <c r="R46" s="446"/>
      <c r="S46" s="446"/>
      <c r="T46" s="446"/>
      <c r="U46" s="446"/>
    </row>
    <row r="47" spans="3:21" s="447" customFormat="1">
      <c r="C47" s="446"/>
      <c r="D47" s="446"/>
      <c r="E47" s="446"/>
      <c r="F47" s="446"/>
      <c r="G47" s="446"/>
      <c r="H47" s="446"/>
      <c r="I47" s="446"/>
      <c r="J47" s="446"/>
      <c r="K47" s="446"/>
      <c r="L47" s="446"/>
      <c r="M47" s="446"/>
      <c r="N47" s="446"/>
      <c r="O47" s="446"/>
      <c r="P47" s="446"/>
      <c r="Q47" s="446"/>
      <c r="R47" s="446"/>
      <c r="S47" s="446"/>
      <c r="T47" s="446"/>
      <c r="U47" s="446"/>
    </row>
    <row r="48" spans="3:21" s="447" customFormat="1">
      <c r="C48" s="446"/>
      <c r="D48" s="446"/>
      <c r="E48" s="446"/>
      <c r="F48" s="446"/>
      <c r="G48" s="446"/>
      <c r="H48" s="446"/>
      <c r="I48" s="446"/>
      <c r="J48" s="446"/>
      <c r="K48" s="446"/>
      <c r="L48" s="446"/>
      <c r="M48" s="446"/>
      <c r="N48" s="446"/>
      <c r="O48" s="446"/>
      <c r="P48" s="446"/>
      <c r="Q48" s="446"/>
      <c r="R48" s="446"/>
      <c r="S48" s="446"/>
      <c r="T48" s="446"/>
      <c r="U48" s="446"/>
    </row>
    <row r="49" spans="3:21" s="447" customFormat="1">
      <c r="C49" s="446"/>
      <c r="D49" s="446"/>
      <c r="E49" s="446"/>
      <c r="F49" s="446"/>
      <c r="G49" s="446"/>
      <c r="H49" s="446"/>
      <c r="I49" s="446"/>
      <c r="J49" s="446"/>
      <c r="K49" s="446"/>
      <c r="L49" s="446"/>
      <c r="M49" s="446"/>
      <c r="N49" s="446"/>
      <c r="O49" s="446"/>
      <c r="P49" s="446"/>
      <c r="Q49" s="446"/>
      <c r="R49" s="446"/>
      <c r="S49" s="446"/>
      <c r="T49" s="446"/>
      <c r="U49" s="446"/>
    </row>
    <row r="50" spans="3:21" s="447" customFormat="1">
      <c r="C50" s="446"/>
      <c r="D50" s="446"/>
      <c r="E50" s="446"/>
      <c r="F50" s="446"/>
      <c r="G50" s="446"/>
      <c r="H50" s="446"/>
      <c r="I50" s="446"/>
      <c r="J50" s="446"/>
      <c r="K50" s="446"/>
      <c r="L50" s="446"/>
      <c r="M50" s="446"/>
      <c r="N50" s="446"/>
      <c r="O50" s="446"/>
      <c r="P50" s="446"/>
      <c r="Q50" s="446"/>
      <c r="R50" s="446"/>
      <c r="S50" s="446"/>
      <c r="T50" s="446"/>
      <c r="U50" s="446"/>
    </row>
    <row r="51" spans="3:21" s="447" customFormat="1">
      <c r="C51" s="446"/>
      <c r="D51" s="446"/>
      <c r="E51" s="446"/>
      <c r="F51" s="446"/>
      <c r="G51" s="446"/>
      <c r="H51" s="446"/>
      <c r="I51" s="446"/>
      <c r="J51" s="446"/>
      <c r="K51" s="446"/>
      <c r="L51" s="446"/>
      <c r="M51" s="446"/>
      <c r="N51" s="446"/>
      <c r="O51" s="446"/>
      <c r="P51" s="446"/>
      <c r="Q51" s="446"/>
      <c r="R51" s="446"/>
      <c r="S51" s="446"/>
      <c r="T51" s="446"/>
      <c r="U51" s="446"/>
    </row>
    <row r="52" spans="3:21" s="447" customFormat="1">
      <c r="C52" s="446"/>
      <c r="D52" s="446"/>
      <c r="E52" s="446"/>
      <c r="F52" s="446"/>
      <c r="G52" s="446"/>
      <c r="H52" s="446"/>
      <c r="I52" s="446"/>
      <c r="J52" s="446"/>
      <c r="K52" s="446"/>
      <c r="L52" s="446"/>
      <c r="M52" s="446"/>
      <c r="N52" s="446"/>
      <c r="O52" s="446"/>
      <c r="P52" s="446"/>
      <c r="Q52" s="446"/>
      <c r="R52" s="446"/>
      <c r="S52" s="446"/>
      <c r="T52" s="446"/>
      <c r="U52" s="446"/>
    </row>
    <row r="53" spans="3:21" s="447" customFormat="1">
      <c r="C53" s="446"/>
      <c r="D53" s="446"/>
      <c r="E53" s="446"/>
      <c r="F53" s="446"/>
      <c r="G53" s="446"/>
      <c r="H53" s="446"/>
      <c r="I53" s="446"/>
      <c r="J53" s="446"/>
      <c r="K53" s="446"/>
      <c r="L53" s="446"/>
      <c r="M53" s="446"/>
      <c r="N53" s="446"/>
      <c r="O53" s="446"/>
      <c r="P53" s="446"/>
      <c r="Q53" s="446"/>
      <c r="R53" s="446"/>
      <c r="S53" s="446"/>
      <c r="T53" s="446"/>
      <c r="U53" s="446"/>
    </row>
    <row r="54" spans="3:21" s="447" customFormat="1">
      <c r="C54" s="446"/>
      <c r="D54" s="446"/>
      <c r="E54" s="446"/>
      <c r="F54" s="446"/>
      <c r="G54" s="446"/>
      <c r="H54" s="446"/>
      <c r="I54" s="446"/>
      <c r="J54" s="446"/>
      <c r="K54" s="446"/>
      <c r="L54" s="446"/>
      <c r="M54" s="446"/>
      <c r="N54" s="446"/>
      <c r="O54" s="446"/>
      <c r="P54" s="446"/>
      <c r="Q54" s="446"/>
      <c r="R54" s="446"/>
      <c r="S54" s="446"/>
      <c r="T54" s="446"/>
      <c r="U54" s="446"/>
    </row>
    <row r="55" spans="3:21" s="447" customFormat="1">
      <c r="C55" s="446"/>
      <c r="D55" s="446"/>
      <c r="E55" s="446"/>
      <c r="F55" s="446"/>
      <c r="G55" s="446"/>
      <c r="H55" s="446"/>
      <c r="I55" s="446"/>
      <c r="J55" s="446"/>
      <c r="K55" s="446"/>
      <c r="L55" s="446"/>
      <c r="M55" s="446"/>
      <c r="N55" s="446"/>
      <c r="O55" s="446"/>
      <c r="P55" s="446"/>
      <c r="Q55" s="446"/>
      <c r="R55" s="446"/>
      <c r="S55" s="446"/>
      <c r="T55" s="446"/>
      <c r="U55" s="446"/>
    </row>
    <row r="56" spans="3:21" s="447" customFormat="1">
      <c r="C56" s="446"/>
      <c r="D56" s="446"/>
      <c r="E56" s="446"/>
      <c r="F56" s="446"/>
      <c r="G56" s="446"/>
      <c r="H56" s="446"/>
      <c r="I56" s="446"/>
      <c r="J56" s="446"/>
      <c r="K56" s="446"/>
      <c r="L56" s="446"/>
      <c r="M56" s="446"/>
      <c r="N56" s="446"/>
      <c r="O56" s="446"/>
      <c r="P56" s="446"/>
      <c r="Q56" s="446"/>
      <c r="R56" s="446"/>
      <c r="S56" s="446"/>
      <c r="T56" s="446"/>
      <c r="U56" s="446"/>
    </row>
    <row r="57" spans="3:21" s="447" customFormat="1">
      <c r="C57" s="446"/>
      <c r="D57" s="446"/>
      <c r="E57" s="446"/>
      <c r="F57" s="446"/>
      <c r="G57" s="446"/>
      <c r="H57" s="446"/>
      <c r="I57" s="446"/>
      <c r="J57" s="446"/>
      <c r="K57" s="446"/>
      <c r="L57" s="446"/>
      <c r="M57" s="446"/>
      <c r="N57" s="446"/>
      <c r="O57" s="446"/>
      <c r="P57" s="446"/>
      <c r="Q57" s="446"/>
      <c r="R57" s="446"/>
      <c r="S57" s="446"/>
      <c r="T57" s="446"/>
      <c r="U57" s="446"/>
    </row>
    <row r="58" spans="3:21" s="447" customFormat="1">
      <c r="C58" s="446"/>
      <c r="D58" s="446"/>
      <c r="E58" s="446"/>
      <c r="F58" s="446"/>
      <c r="G58" s="446"/>
      <c r="H58" s="446"/>
      <c r="I58" s="446"/>
      <c r="J58" s="446"/>
      <c r="K58" s="446"/>
      <c r="L58" s="446"/>
      <c r="M58" s="446"/>
      <c r="N58" s="446"/>
      <c r="O58" s="446"/>
      <c r="P58" s="446"/>
      <c r="Q58" s="446"/>
      <c r="R58" s="446"/>
      <c r="S58" s="446"/>
      <c r="T58" s="446"/>
      <c r="U58" s="446"/>
    </row>
    <row r="59" spans="3:21" s="447" customFormat="1">
      <c r="C59" s="446"/>
      <c r="D59" s="446"/>
      <c r="E59" s="446"/>
      <c r="F59" s="446"/>
      <c r="G59" s="446"/>
      <c r="H59" s="446"/>
      <c r="I59" s="446"/>
      <c r="J59" s="446"/>
      <c r="K59" s="446"/>
      <c r="L59" s="446"/>
      <c r="M59" s="446"/>
      <c r="N59" s="446"/>
      <c r="O59" s="446"/>
      <c r="P59" s="446"/>
      <c r="Q59" s="446"/>
      <c r="R59" s="446"/>
      <c r="S59" s="446"/>
      <c r="T59" s="446"/>
      <c r="U59" s="446"/>
    </row>
    <row r="60" spans="3:21" s="447" customFormat="1">
      <c r="C60" s="446"/>
      <c r="D60" s="446"/>
      <c r="E60" s="446"/>
      <c r="F60" s="446"/>
      <c r="G60" s="446"/>
      <c r="H60" s="446"/>
      <c r="I60" s="446"/>
      <c r="J60" s="446"/>
      <c r="K60" s="446"/>
      <c r="L60" s="446"/>
      <c r="M60" s="446"/>
      <c r="N60" s="446"/>
      <c r="O60" s="446"/>
      <c r="P60" s="446"/>
      <c r="Q60" s="446"/>
      <c r="R60" s="446"/>
      <c r="S60" s="446"/>
      <c r="T60" s="446"/>
      <c r="U60" s="446"/>
    </row>
    <row r="61" spans="3:21" s="447" customFormat="1">
      <c r="C61" s="446"/>
      <c r="D61" s="446"/>
      <c r="E61" s="446"/>
      <c r="F61" s="446"/>
      <c r="G61" s="446"/>
      <c r="H61" s="446"/>
      <c r="I61" s="446"/>
      <c r="J61" s="446"/>
      <c r="K61" s="446"/>
      <c r="L61" s="446"/>
      <c r="M61" s="446"/>
      <c r="N61" s="446"/>
      <c r="O61" s="446"/>
      <c r="P61" s="446"/>
      <c r="Q61" s="446"/>
      <c r="R61" s="446"/>
      <c r="S61" s="446"/>
      <c r="T61" s="446"/>
      <c r="U61" s="446"/>
    </row>
    <row r="62" spans="3:21" s="447" customFormat="1">
      <c r="C62" s="446"/>
      <c r="D62" s="446"/>
      <c r="E62" s="446"/>
      <c r="F62" s="446"/>
      <c r="G62" s="446"/>
      <c r="H62" s="446"/>
      <c r="I62" s="446"/>
      <c r="J62" s="446"/>
      <c r="K62" s="446"/>
      <c r="L62" s="446"/>
      <c r="M62" s="446"/>
      <c r="N62" s="446"/>
      <c r="O62" s="446"/>
      <c r="P62" s="446"/>
      <c r="Q62" s="446"/>
      <c r="R62" s="446"/>
      <c r="S62" s="446"/>
      <c r="T62" s="446"/>
      <c r="U62" s="446"/>
    </row>
    <row r="63" spans="3:21" s="447" customFormat="1">
      <c r="C63" s="446"/>
      <c r="D63" s="446"/>
      <c r="E63" s="446"/>
      <c r="F63" s="446"/>
      <c r="G63" s="446"/>
      <c r="H63" s="446"/>
      <c r="I63" s="446"/>
      <c r="J63" s="446"/>
      <c r="K63" s="446"/>
      <c r="L63" s="446"/>
      <c r="M63" s="446"/>
      <c r="N63" s="446"/>
      <c r="O63" s="446"/>
      <c r="P63" s="446"/>
      <c r="Q63" s="446"/>
      <c r="R63" s="446"/>
      <c r="S63" s="446"/>
      <c r="T63" s="446"/>
      <c r="U63" s="446"/>
    </row>
    <row r="64" spans="3:21" s="447" customFormat="1">
      <c r="C64" s="446"/>
      <c r="D64" s="446"/>
      <c r="E64" s="446"/>
      <c r="F64" s="446"/>
      <c r="G64" s="446"/>
      <c r="H64" s="446"/>
      <c r="I64" s="446"/>
      <c r="J64" s="446"/>
      <c r="K64" s="446"/>
      <c r="L64" s="446"/>
      <c r="M64" s="446"/>
      <c r="N64" s="446"/>
      <c r="O64" s="446"/>
      <c r="P64" s="446"/>
      <c r="Q64" s="446"/>
      <c r="R64" s="446"/>
      <c r="S64" s="446"/>
      <c r="T64" s="446"/>
      <c r="U64" s="446"/>
    </row>
    <row r="65" spans="3:21" s="447" customFormat="1">
      <c r="C65" s="446"/>
      <c r="D65" s="446"/>
      <c r="E65" s="446"/>
      <c r="F65" s="446"/>
      <c r="G65" s="446"/>
      <c r="H65" s="446"/>
      <c r="I65" s="446"/>
      <c r="J65" s="446"/>
      <c r="K65" s="446"/>
      <c r="L65" s="446"/>
      <c r="M65" s="446"/>
      <c r="N65" s="446"/>
      <c r="O65" s="446"/>
      <c r="P65" s="446"/>
      <c r="Q65" s="446"/>
      <c r="R65" s="446"/>
      <c r="S65" s="446"/>
      <c r="T65" s="446"/>
      <c r="U65" s="446"/>
    </row>
    <row r="66" spans="3:21" s="447" customFormat="1">
      <c r="C66" s="446"/>
      <c r="D66" s="446"/>
      <c r="E66" s="446"/>
      <c r="F66" s="446"/>
      <c r="G66" s="446"/>
      <c r="H66" s="446"/>
      <c r="I66" s="446"/>
      <c r="J66" s="446"/>
      <c r="K66" s="446"/>
      <c r="L66" s="446"/>
      <c r="M66" s="446"/>
      <c r="N66" s="446"/>
      <c r="O66" s="446"/>
      <c r="P66" s="446"/>
      <c r="Q66" s="446"/>
      <c r="R66" s="446"/>
      <c r="S66" s="446"/>
      <c r="T66" s="446"/>
      <c r="U66" s="446"/>
    </row>
    <row r="67" spans="3:21" s="447" customFormat="1">
      <c r="C67" s="446"/>
      <c r="D67" s="446"/>
      <c r="E67" s="446"/>
      <c r="F67" s="446"/>
      <c r="G67" s="446"/>
      <c r="H67" s="446"/>
      <c r="I67" s="446"/>
      <c r="J67" s="446"/>
      <c r="K67" s="446"/>
      <c r="L67" s="446"/>
      <c r="M67" s="446"/>
      <c r="N67" s="446"/>
      <c r="O67" s="446"/>
      <c r="P67" s="446"/>
      <c r="Q67" s="446"/>
      <c r="R67" s="446"/>
      <c r="S67" s="446"/>
      <c r="T67" s="446"/>
      <c r="U67" s="446"/>
    </row>
    <row r="68" spans="3:21" s="447" customFormat="1">
      <c r="C68" s="446"/>
      <c r="D68" s="446"/>
      <c r="E68" s="446"/>
      <c r="F68" s="446"/>
      <c r="G68" s="446"/>
      <c r="H68" s="446"/>
      <c r="I68" s="446"/>
      <c r="J68" s="446"/>
      <c r="K68" s="446"/>
      <c r="L68" s="446"/>
      <c r="M68" s="446"/>
      <c r="N68" s="446"/>
      <c r="O68" s="446"/>
      <c r="P68" s="446"/>
      <c r="Q68" s="446"/>
      <c r="R68" s="446"/>
      <c r="S68" s="446"/>
      <c r="T68" s="446"/>
      <c r="U68" s="446"/>
    </row>
    <row r="69" spans="3:21" s="447" customFormat="1">
      <c r="C69" s="446"/>
      <c r="D69" s="446"/>
      <c r="E69" s="446"/>
      <c r="F69" s="446"/>
      <c r="G69" s="446"/>
      <c r="H69" s="446"/>
      <c r="I69" s="446"/>
      <c r="J69" s="446"/>
      <c r="K69" s="446"/>
      <c r="L69" s="446"/>
      <c r="M69" s="446"/>
      <c r="N69" s="446"/>
      <c r="O69" s="446"/>
      <c r="P69" s="446"/>
      <c r="Q69" s="446"/>
      <c r="R69" s="446"/>
      <c r="S69" s="446"/>
      <c r="T69" s="446"/>
      <c r="U69" s="446"/>
    </row>
    <row r="70" spans="3:21" s="447" customFormat="1">
      <c r="C70" s="446"/>
      <c r="D70" s="446"/>
      <c r="E70" s="446"/>
      <c r="F70" s="446"/>
      <c r="G70" s="446"/>
      <c r="H70" s="446"/>
      <c r="I70" s="446"/>
      <c r="J70" s="446"/>
      <c r="K70" s="446"/>
      <c r="L70" s="446"/>
      <c r="M70" s="446"/>
      <c r="N70" s="446"/>
      <c r="O70" s="446"/>
      <c r="P70" s="446"/>
      <c r="Q70" s="446"/>
      <c r="R70" s="446"/>
      <c r="S70" s="446"/>
      <c r="T70" s="446"/>
      <c r="U70" s="446"/>
    </row>
    <row r="71" spans="3:21" s="447" customFormat="1">
      <c r="C71" s="446"/>
      <c r="D71" s="446"/>
      <c r="E71" s="446"/>
      <c r="F71" s="446"/>
      <c r="G71" s="446"/>
      <c r="H71" s="446"/>
      <c r="I71" s="446"/>
      <c r="J71" s="446"/>
      <c r="K71" s="446"/>
      <c r="L71" s="446"/>
      <c r="M71" s="446"/>
      <c r="N71" s="446"/>
      <c r="O71" s="446"/>
      <c r="P71" s="446"/>
      <c r="Q71" s="446"/>
      <c r="R71" s="446"/>
      <c r="S71" s="446"/>
      <c r="T71" s="446"/>
      <c r="U71" s="446"/>
    </row>
    <row r="72" spans="3:21" s="447" customFormat="1">
      <c r="C72" s="446"/>
      <c r="D72" s="446"/>
      <c r="E72" s="446"/>
      <c r="F72" s="446"/>
      <c r="G72" s="446"/>
      <c r="H72" s="446"/>
      <c r="I72" s="446"/>
      <c r="J72" s="446"/>
      <c r="K72" s="446"/>
      <c r="L72" s="446"/>
      <c r="M72" s="446"/>
      <c r="N72" s="446"/>
      <c r="O72" s="446"/>
      <c r="P72" s="446"/>
      <c r="Q72" s="446"/>
      <c r="R72" s="446"/>
      <c r="S72" s="446"/>
      <c r="T72" s="446"/>
      <c r="U72" s="446"/>
    </row>
    <row r="73" spans="3:21" s="447" customFormat="1">
      <c r="C73" s="446"/>
      <c r="D73" s="446"/>
      <c r="E73" s="446"/>
      <c r="F73" s="446"/>
      <c r="G73" s="446"/>
      <c r="H73" s="446"/>
      <c r="I73" s="446"/>
      <c r="J73" s="446"/>
      <c r="K73" s="446"/>
      <c r="L73" s="446"/>
      <c r="M73" s="446"/>
      <c r="N73" s="446"/>
      <c r="O73" s="446"/>
      <c r="P73" s="446"/>
      <c r="Q73" s="446"/>
      <c r="R73" s="446"/>
      <c r="S73" s="446"/>
      <c r="T73" s="446"/>
      <c r="U73" s="446"/>
    </row>
    <row r="74" spans="3:21" s="447" customFormat="1">
      <c r="C74" s="446"/>
      <c r="D74" s="446"/>
      <c r="E74" s="446"/>
      <c r="F74" s="446"/>
      <c r="G74" s="446"/>
      <c r="H74" s="446"/>
      <c r="I74" s="446"/>
      <c r="J74" s="446"/>
      <c r="K74" s="446"/>
      <c r="L74" s="446"/>
      <c r="M74" s="446"/>
      <c r="N74" s="446"/>
      <c r="O74" s="446"/>
      <c r="P74" s="446"/>
      <c r="Q74" s="446"/>
      <c r="R74" s="446"/>
      <c r="S74" s="446"/>
      <c r="T74" s="446"/>
      <c r="U74" s="446"/>
    </row>
    <row r="75" spans="3:21" s="447" customFormat="1">
      <c r="C75" s="446"/>
      <c r="D75" s="446"/>
      <c r="E75" s="446"/>
      <c r="F75" s="446"/>
      <c r="G75" s="446"/>
      <c r="H75" s="446"/>
      <c r="I75" s="446"/>
      <c r="J75" s="446"/>
      <c r="K75" s="446"/>
      <c r="L75" s="446"/>
      <c r="M75" s="446"/>
      <c r="N75" s="446"/>
      <c r="O75" s="446"/>
      <c r="P75" s="446"/>
      <c r="Q75" s="446"/>
      <c r="R75" s="446"/>
      <c r="S75" s="446"/>
      <c r="T75" s="446"/>
      <c r="U75" s="446"/>
    </row>
    <row r="76" spans="3:21" s="447" customFormat="1">
      <c r="C76" s="446"/>
      <c r="D76" s="446"/>
      <c r="E76" s="446"/>
      <c r="F76" s="446"/>
      <c r="G76" s="446"/>
      <c r="H76" s="446"/>
      <c r="I76" s="446"/>
      <c r="J76" s="446"/>
      <c r="K76" s="446"/>
      <c r="L76" s="446"/>
      <c r="M76" s="446"/>
      <c r="N76" s="446"/>
      <c r="O76" s="446"/>
      <c r="P76" s="446"/>
      <c r="Q76" s="446"/>
      <c r="R76" s="446"/>
      <c r="S76" s="446"/>
      <c r="T76" s="446"/>
      <c r="U76" s="446"/>
    </row>
    <row r="77" spans="3:21" s="447" customFormat="1">
      <c r="C77" s="446"/>
      <c r="D77" s="446"/>
      <c r="E77" s="446"/>
      <c r="F77" s="446"/>
      <c r="G77" s="446"/>
      <c r="H77" s="446"/>
      <c r="I77" s="446"/>
      <c r="J77" s="446"/>
      <c r="K77" s="446"/>
      <c r="L77" s="446"/>
      <c r="M77" s="446"/>
      <c r="N77" s="446"/>
      <c r="O77" s="446"/>
      <c r="P77" s="446"/>
      <c r="Q77" s="446"/>
      <c r="R77" s="446"/>
      <c r="S77" s="446"/>
      <c r="T77" s="446"/>
      <c r="U77" s="446"/>
    </row>
    <row r="78" spans="3:21" s="447" customFormat="1">
      <c r="C78" s="446"/>
      <c r="D78" s="446"/>
      <c r="E78" s="446"/>
      <c r="F78" s="446"/>
      <c r="G78" s="446"/>
      <c r="H78" s="446"/>
      <c r="I78" s="446"/>
      <c r="J78" s="446"/>
      <c r="K78" s="446"/>
      <c r="L78" s="446"/>
      <c r="M78" s="446"/>
      <c r="N78" s="446"/>
      <c r="O78" s="446"/>
      <c r="P78" s="446"/>
      <c r="Q78" s="446"/>
      <c r="R78" s="446"/>
      <c r="S78" s="446"/>
      <c r="T78" s="446"/>
      <c r="U78" s="446"/>
    </row>
  </sheetData>
  <sheetProtection selectLockedCells="1" selectUnlockedCells="1"/>
  <mergeCells count="25">
    <mergeCell ref="G7:G8"/>
    <mergeCell ref="H5:P5"/>
    <mergeCell ref="D4:R4"/>
    <mergeCell ref="S7:S8"/>
    <mergeCell ref="D2:S3"/>
    <mergeCell ref="H7:H8"/>
    <mergeCell ref="AC7:AC8"/>
    <mergeCell ref="J7:J8"/>
    <mergeCell ref="M7:M8"/>
    <mergeCell ref="O7:O8"/>
    <mergeCell ref="L7:L8"/>
    <mergeCell ref="W7:W8"/>
    <mergeCell ref="P7:P8"/>
    <mergeCell ref="Q7:Q8"/>
    <mergeCell ref="R7:R8"/>
    <mergeCell ref="V7:V8"/>
    <mergeCell ref="U7:U8"/>
    <mergeCell ref="X7:X8"/>
    <mergeCell ref="Y7:Y8"/>
    <mergeCell ref="K7:K8"/>
    <mergeCell ref="B7:B8"/>
    <mergeCell ref="C7:C8"/>
    <mergeCell ref="D7:D8"/>
    <mergeCell ref="E7:E8"/>
    <mergeCell ref="F7:F8"/>
  </mergeCells>
  <phoneticPr fontId="18" type="noConversion"/>
  <printOptions horizontalCentered="1" verticalCentered="1"/>
  <pageMargins left="0.11811023622047245" right="0.11811023622047245" top="0.15748031496062992" bottom="0.35433070866141736" header="0.31496062992125984" footer="0.31496062992125984"/>
  <pageSetup scale="4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7"/>
  <sheetViews>
    <sheetView showGridLines="0" topLeftCell="B1" zoomScale="70" zoomScaleNormal="70" zoomScaleSheetLayoutView="100" workbookViewId="0">
      <selection activeCell="E8" sqref="E8"/>
    </sheetView>
  </sheetViews>
  <sheetFormatPr baseColWidth="10" defaultRowHeight="15.75"/>
  <cols>
    <col min="1" max="1" width="18.28515625" style="78" customWidth="1"/>
    <col min="2" max="2" width="22.85546875" style="75" bestFit="1" customWidth="1"/>
    <col min="3" max="3" width="23" style="250" customWidth="1"/>
    <col min="4" max="4" width="27.7109375" style="250" customWidth="1"/>
    <col min="5" max="5" width="29.7109375" style="75" bestFit="1" customWidth="1"/>
    <col min="6" max="6" width="26" style="75" bestFit="1" customWidth="1"/>
    <col min="7" max="7" width="29.140625" style="75" bestFit="1" customWidth="1"/>
    <col min="8" max="47" width="11.42578125" style="465"/>
    <col min="48" max="16384" width="11.42578125" style="75"/>
  </cols>
  <sheetData>
    <row r="1" spans="1:7" ht="33">
      <c r="A1" s="73" t="s">
        <v>146</v>
      </c>
      <c r="B1" s="145" t="s">
        <v>152</v>
      </c>
      <c r="C1" s="145" t="s">
        <v>147</v>
      </c>
      <c r="D1" s="145" t="s">
        <v>289</v>
      </c>
      <c r="E1" s="145" t="s">
        <v>251</v>
      </c>
      <c r="F1" s="145" t="s">
        <v>160</v>
      </c>
      <c r="G1" s="145" t="s">
        <v>158</v>
      </c>
    </row>
    <row r="2" spans="1:7" ht="24" customHeight="1">
      <c r="A2" s="840" t="s">
        <v>97</v>
      </c>
      <c r="B2" s="778" t="s">
        <v>144</v>
      </c>
      <c r="C2" s="843" t="s">
        <v>97</v>
      </c>
      <c r="D2" s="193" t="s">
        <v>882</v>
      </c>
      <c r="E2" s="238">
        <v>4</v>
      </c>
      <c r="F2" s="772">
        <f>SUM(E2:E4)</f>
        <v>25</v>
      </c>
      <c r="G2" s="842">
        <f>SUM(F2:F4)</f>
        <v>25</v>
      </c>
    </row>
    <row r="3" spans="1:7" ht="24" customHeight="1">
      <c r="A3" s="841"/>
      <c r="B3" s="779"/>
      <c r="C3" s="844"/>
      <c r="D3" s="411" t="s">
        <v>883</v>
      </c>
      <c r="E3" s="239">
        <v>20</v>
      </c>
      <c r="F3" s="765"/>
      <c r="G3" s="842"/>
    </row>
    <row r="4" spans="1:7" ht="24" customHeight="1">
      <c r="A4" s="841"/>
      <c r="B4" s="779"/>
      <c r="C4" s="844"/>
      <c r="D4" s="411" t="s">
        <v>885</v>
      </c>
      <c r="E4" s="239">
        <v>1</v>
      </c>
      <c r="F4" s="765"/>
      <c r="G4" s="842"/>
    </row>
    <row r="5" spans="1:7" ht="24" customHeight="1">
      <c r="A5" s="841"/>
      <c r="B5" s="420" t="s">
        <v>151</v>
      </c>
      <c r="C5" s="419" t="s">
        <v>886</v>
      </c>
      <c r="D5" s="223" t="s">
        <v>884</v>
      </c>
      <c r="E5" s="241">
        <v>1</v>
      </c>
      <c r="F5" s="242">
        <f t="shared" ref="F5" si="0">SUM(E5:E5)</f>
        <v>1</v>
      </c>
      <c r="G5" s="445">
        <f>SUM(F5)</f>
        <v>1</v>
      </c>
    </row>
    <row r="6" spans="1:7" ht="24" customHeight="1">
      <c r="A6" s="841"/>
      <c r="B6" s="779" t="s">
        <v>148</v>
      </c>
      <c r="C6" s="845" t="s">
        <v>890</v>
      </c>
      <c r="D6" s="411" t="s">
        <v>883</v>
      </c>
      <c r="E6" s="239">
        <v>26</v>
      </c>
      <c r="F6" s="765">
        <f>SUM(E6:E9)</f>
        <v>39</v>
      </c>
      <c r="G6" s="842">
        <f>SUM(F6:F9)</f>
        <v>39</v>
      </c>
    </row>
    <row r="7" spans="1:7" ht="24" customHeight="1">
      <c r="A7" s="841"/>
      <c r="B7" s="779"/>
      <c r="C7" s="845"/>
      <c r="D7" s="411" t="s">
        <v>887</v>
      </c>
      <c r="E7" s="239">
        <v>13</v>
      </c>
      <c r="F7" s="765"/>
      <c r="G7" s="842"/>
    </row>
    <row r="8" spans="1:7" ht="24" customHeight="1">
      <c r="A8" s="841"/>
      <c r="B8" s="779"/>
      <c r="C8" s="845"/>
      <c r="D8" s="411" t="s">
        <v>888</v>
      </c>
      <c r="E8" s="239"/>
      <c r="F8" s="765"/>
      <c r="G8" s="842"/>
    </row>
    <row r="9" spans="1:7" ht="24" customHeight="1">
      <c r="A9" s="841"/>
      <c r="B9" s="780"/>
      <c r="C9" s="846"/>
      <c r="D9" s="389" t="s">
        <v>889</v>
      </c>
      <c r="E9" s="240"/>
      <c r="F9" s="766"/>
      <c r="G9" s="842"/>
    </row>
    <row r="10" spans="1:7" ht="19.5" customHeight="1">
      <c r="A10" s="77"/>
      <c r="B10" s="224"/>
      <c r="C10" s="189"/>
      <c r="D10" s="189"/>
      <c r="E10" s="76">
        <f>SUM(E2:E9)</f>
        <v>65</v>
      </c>
      <c r="F10" s="76"/>
      <c r="G10" s="76">
        <f>SUM(G2:G9)</f>
        <v>65</v>
      </c>
    </row>
    <row r="13" spans="1:7" s="465" customFormat="1">
      <c r="A13" s="466"/>
      <c r="C13" s="468"/>
      <c r="D13" s="468"/>
    </row>
    <row r="14" spans="1:7" s="465" customFormat="1">
      <c r="A14" s="466"/>
      <c r="C14" s="468"/>
      <c r="D14" s="468"/>
    </row>
    <row r="15" spans="1:7" s="465" customFormat="1">
      <c r="A15" s="466"/>
      <c r="C15" s="468"/>
      <c r="D15" s="468"/>
    </row>
    <row r="16" spans="1:7" s="465" customFormat="1">
      <c r="A16" s="466"/>
      <c r="C16" s="468"/>
      <c r="D16" s="468"/>
    </row>
    <row r="17" spans="1:4" s="465" customFormat="1">
      <c r="A17" s="466"/>
      <c r="C17" s="468"/>
      <c r="D17" s="468"/>
    </row>
    <row r="18" spans="1:4" s="465" customFormat="1">
      <c r="A18" s="466"/>
      <c r="C18" s="468"/>
      <c r="D18" s="468"/>
    </row>
    <row r="19" spans="1:4" s="465" customFormat="1">
      <c r="A19" s="466"/>
      <c r="C19" s="468"/>
      <c r="D19" s="468"/>
    </row>
    <row r="20" spans="1:4" s="465" customFormat="1">
      <c r="A20" s="466"/>
      <c r="C20" s="468"/>
      <c r="D20" s="468"/>
    </row>
    <row r="21" spans="1:4" s="465" customFormat="1">
      <c r="A21" s="466"/>
      <c r="C21" s="468"/>
      <c r="D21" s="468"/>
    </row>
    <row r="22" spans="1:4" s="465" customFormat="1">
      <c r="A22" s="466"/>
      <c r="C22" s="468"/>
      <c r="D22" s="468"/>
    </row>
    <row r="23" spans="1:4" s="465" customFormat="1">
      <c r="A23" s="466"/>
      <c r="C23" s="468"/>
      <c r="D23" s="468"/>
    </row>
    <row r="24" spans="1:4" s="465" customFormat="1">
      <c r="A24" s="466"/>
      <c r="C24" s="468"/>
      <c r="D24" s="468"/>
    </row>
    <row r="25" spans="1:4" s="465" customFormat="1">
      <c r="A25" s="466"/>
      <c r="C25" s="468"/>
      <c r="D25" s="468"/>
    </row>
    <row r="26" spans="1:4" s="465" customFormat="1">
      <c r="A26" s="466"/>
      <c r="C26" s="468"/>
      <c r="D26" s="468"/>
    </row>
    <row r="27" spans="1:4" s="465" customFormat="1">
      <c r="A27" s="466"/>
      <c r="C27" s="468"/>
      <c r="D27" s="468"/>
    </row>
    <row r="28" spans="1:4" s="465" customFormat="1">
      <c r="A28" s="466"/>
      <c r="C28" s="468"/>
      <c r="D28" s="468"/>
    </row>
    <row r="29" spans="1:4" s="465" customFormat="1">
      <c r="A29" s="466"/>
      <c r="C29" s="468"/>
      <c r="D29" s="468"/>
    </row>
    <row r="30" spans="1:4" s="465" customFormat="1">
      <c r="A30" s="466"/>
      <c r="C30" s="468"/>
      <c r="D30" s="468"/>
    </row>
    <row r="31" spans="1:4" s="465" customFormat="1">
      <c r="A31" s="466"/>
      <c r="C31" s="468"/>
      <c r="D31" s="468"/>
    </row>
    <row r="32" spans="1:4" s="465" customFormat="1">
      <c r="A32" s="466"/>
      <c r="C32" s="468"/>
      <c r="D32" s="468"/>
    </row>
    <row r="33" spans="1:4" s="465" customFormat="1">
      <c r="A33" s="466"/>
      <c r="C33" s="468"/>
      <c r="D33" s="468"/>
    </row>
    <row r="34" spans="1:4" s="465" customFormat="1">
      <c r="A34" s="466"/>
      <c r="C34" s="468"/>
      <c r="D34" s="468"/>
    </row>
    <row r="35" spans="1:4" s="465" customFormat="1">
      <c r="A35" s="466"/>
      <c r="C35" s="468"/>
      <c r="D35" s="468"/>
    </row>
    <row r="36" spans="1:4" s="465" customFormat="1">
      <c r="A36" s="466"/>
      <c r="C36" s="468"/>
      <c r="D36" s="468"/>
    </row>
    <row r="37" spans="1:4" s="465" customFormat="1">
      <c r="A37" s="466"/>
      <c r="C37" s="468"/>
      <c r="D37" s="468"/>
    </row>
    <row r="38" spans="1:4" s="465" customFormat="1">
      <c r="A38" s="466"/>
      <c r="C38" s="468"/>
      <c r="D38" s="468"/>
    </row>
    <row r="39" spans="1:4" s="465" customFormat="1">
      <c r="A39" s="466"/>
      <c r="C39" s="468"/>
      <c r="D39" s="468"/>
    </row>
    <row r="40" spans="1:4" s="465" customFormat="1">
      <c r="A40" s="466"/>
      <c r="C40" s="468"/>
      <c r="D40" s="468"/>
    </row>
    <row r="41" spans="1:4" s="465" customFormat="1">
      <c r="A41" s="466"/>
      <c r="C41" s="468"/>
      <c r="D41" s="468"/>
    </row>
    <row r="42" spans="1:4" s="465" customFormat="1">
      <c r="A42" s="466"/>
      <c r="C42" s="468"/>
      <c r="D42" s="468"/>
    </row>
    <row r="43" spans="1:4" s="465" customFormat="1">
      <c r="A43" s="466"/>
      <c r="C43" s="468"/>
      <c r="D43" s="468"/>
    </row>
    <row r="44" spans="1:4" s="465" customFormat="1">
      <c r="A44" s="466"/>
      <c r="C44" s="468"/>
      <c r="D44" s="468"/>
    </row>
    <row r="45" spans="1:4" s="465" customFormat="1">
      <c r="A45" s="466"/>
      <c r="C45" s="468"/>
      <c r="D45" s="468"/>
    </row>
    <row r="46" spans="1:4" s="465" customFormat="1">
      <c r="A46" s="466"/>
      <c r="C46" s="468"/>
      <c r="D46" s="468"/>
    </row>
    <row r="47" spans="1:4" s="465" customFormat="1">
      <c r="A47" s="466"/>
      <c r="C47" s="468"/>
      <c r="D47" s="468"/>
    </row>
    <row r="48" spans="1:4" s="465" customFormat="1">
      <c r="A48" s="466"/>
      <c r="C48" s="468"/>
      <c r="D48" s="468"/>
    </row>
    <row r="49" spans="1:4" s="465" customFormat="1">
      <c r="A49" s="466"/>
      <c r="C49" s="468"/>
      <c r="D49" s="468"/>
    </row>
    <row r="50" spans="1:4" s="465" customFormat="1">
      <c r="A50" s="466"/>
      <c r="C50" s="468"/>
      <c r="D50" s="468"/>
    </row>
    <row r="51" spans="1:4" s="465" customFormat="1">
      <c r="A51" s="466"/>
      <c r="C51" s="468"/>
      <c r="D51" s="468"/>
    </row>
    <row r="52" spans="1:4" s="465" customFormat="1">
      <c r="A52" s="466"/>
      <c r="C52" s="468"/>
      <c r="D52" s="468"/>
    </row>
    <row r="53" spans="1:4" s="465" customFormat="1">
      <c r="A53" s="466"/>
      <c r="C53" s="468"/>
      <c r="D53" s="468"/>
    </row>
    <row r="54" spans="1:4" s="465" customFormat="1">
      <c r="A54" s="466"/>
      <c r="C54" s="468"/>
      <c r="D54" s="468"/>
    </row>
    <row r="55" spans="1:4" s="465" customFormat="1">
      <c r="A55" s="466"/>
      <c r="C55" s="468"/>
      <c r="D55" s="468"/>
    </row>
    <row r="56" spans="1:4" s="465" customFormat="1">
      <c r="A56" s="466"/>
      <c r="C56" s="468"/>
      <c r="D56" s="468"/>
    </row>
    <row r="57" spans="1:4" s="465" customFormat="1">
      <c r="A57" s="466"/>
      <c r="C57" s="468"/>
      <c r="D57" s="468"/>
    </row>
    <row r="58" spans="1:4" s="465" customFormat="1">
      <c r="A58" s="466"/>
      <c r="C58" s="468"/>
      <c r="D58" s="468"/>
    </row>
    <row r="59" spans="1:4" s="465" customFormat="1">
      <c r="A59" s="466"/>
      <c r="C59" s="468"/>
      <c r="D59" s="468"/>
    </row>
    <row r="60" spans="1:4" s="465" customFormat="1">
      <c r="A60" s="466"/>
      <c r="C60" s="468"/>
      <c r="D60" s="468"/>
    </row>
    <row r="61" spans="1:4" s="465" customFormat="1">
      <c r="A61" s="466"/>
      <c r="C61" s="468"/>
      <c r="D61" s="468"/>
    </row>
    <row r="62" spans="1:4" s="465" customFormat="1">
      <c r="A62" s="466"/>
      <c r="C62" s="468"/>
      <c r="D62" s="468"/>
    </row>
    <row r="63" spans="1:4" s="465" customFormat="1">
      <c r="A63" s="466"/>
      <c r="C63" s="468"/>
      <c r="D63" s="468"/>
    </row>
    <row r="64" spans="1:4" s="465" customFormat="1">
      <c r="A64" s="466"/>
      <c r="C64" s="468"/>
      <c r="D64" s="468"/>
    </row>
    <row r="65" spans="1:4" s="465" customFormat="1">
      <c r="A65" s="466"/>
      <c r="C65" s="468"/>
      <c r="D65" s="468"/>
    </row>
    <row r="66" spans="1:4" s="465" customFormat="1">
      <c r="A66" s="466"/>
      <c r="C66" s="468"/>
      <c r="D66" s="468"/>
    </row>
    <row r="67" spans="1:4" s="465" customFormat="1">
      <c r="A67" s="466"/>
      <c r="C67" s="468"/>
      <c r="D67" s="468"/>
    </row>
    <row r="68" spans="1:4" s="465" customFormat="1">
      <c r="A68" s="466"/>
      <c r="C68" s="468"/>
      <c r="D68" s="468"/>
    </row>
    <row r="69" spans="1:4" s="465" customFormat="1">
      <c r="A69" s="466"/>
      <c r="C69" s="468"/>
      <c r="D69" s="468"/>
    </row>
    <row r="70" spans="1:4" s="465" customFormat="1">
      <c r="A70" s="466"/>
      <c r="C70" s="468"/>
      <c r="D70" s="468"/>
    </row>
    <row r="71" spans="1:4" s="465" customFormat="1">
      <c r="A71" s="466"/>
      <c r="C71" s="468"/>
      <c r="D71" s="468"/>
    </row>
    <row r="72" spans="1:4" s="465" customFormat="1">
      <c r="A72" s="466"/>
      <c r="C72" s="468"/>
      <c r="D72" s="468"/>
    </row>
    <row r="73" spans="1:4" s="465" customFormat="1">
      <c r="A73" s="466"/>
      <c r="C73" s="468"/>
      <c r="D73" s="468"/>
    </row>
    <row r="74" spans="1:4" s="465" customFormat="1">
      <c r="A74" s="466"/>
      <c r="C74" s="468"/>
      <c r="D74" s="468"/>
    </row>
    <row r="75" spans="1:4" s="465" customFormat="1">
      <c r="A75" s="466"/>
      <c r="C75" s="468"/>
      <c r="D75" s="468"/>
    </row>
    <row r="76" spans="1:4" s="465" customFormat="1">
      <c r="A76" s="466"/>
      <c r="C76" s="468"/>
      <c r="D76" s="468"/>
    </row>
    <row r="77" spans="1:4" s="465" customFormat="1">
      <c r="A77" s="466"/>
      <c r="C77" s="468"/>
      <c r="D77" s="468"/>
    </row>
    <row r="78" spans="1:4" s="465" customFormat="1">
      <c r="A78" s="466"/>
      <c r="C78" s="468"/>
      <c r="D78" s="468"/>
    </row>
    <row r="79" spans="1:4" s="465" customFormat="1">
      <c r="A79" s="466"/>
      <c r="C79" s="468"/>
      <c r="D79" s="468"/>
    </row>
    <row r="80" spans="1:4" s="465" customFormat="1">
      <c r="A80" s="466"/>
      <c r="C80" s="468"/>
      <c r="D80" s="468"/>
    </row>
    <row r="81" spans="1:4" s="465" customFormat="1">
      <c r="A81" s="466"/>
      <c r="C81" s="468"/>
      <c r="D81" s="468"/>
    </row>
    <row r="82" spans="1:4" s="465" customFormat="1">
      <c r="A82" s="466"/>
      <c r="C82" s="468"/>
      <c r="D82" s="468"/>
    </row>
    <row r="83" spans="1:4" s="465" customFormat="1">
      <c r="A83" s="466"/>
      <c r="C83" s="468"/>
      <c r="D83" s="468"/>
    </row>
    <row r="84" spans="1:4" s="465" customFormat="1">
      <c r="A84" s="466"/>
      <c r="C84" s="468"/>
      <c r="D84" s="468"/>
    </row>
    <row r="85" spans="1:4" s="465" customFormat="1">
      <c r="A85" s="466"/>
      <c r="C85" s="468"/>
      <c r="D85" s="468"/>
    </row>
    <row r="86" spans="1:4" s="465" customFormat="1">
      <c r="A86" s="466"/>
      <c r="C86" s="468"/>
      <c r="D86" s="468"/>
    </row>
    <row r="87" spans="1:4" s="465" customFormat="1">
      <c r="A87" s="466"/>
      <c r="C87" s="468"/>
      <c r="D87" s="468"/>
    </row>
    <row r="88" spans="1:4" s="465" customFormat="1">
      <c r="A88" s="466"/>
      <c r="C88" s="468"/>
      <c r="D88" s="468"/>
    </row>
    <row r="89" spans="1:4" s="465" customFormat="1">
      <c r="A89" s="466"/>
      <c r="C89" s="468"/>
      <c r="D89" s="468"/>
    </row>
    <row r="90" spans="1:4" s="465" customFormat="1">
      <c r="A90" s="466"/>
      <c r="C90" s="468"/>
      <c r="D90" s="468"/>
    </row>
    <row r="91" spans="1:4" s="465" customFormat="1">
      <c r="A91" s="466"/>
      <c r="C91" s="468"/>
      <c r="D91" s="468"/>
    </row>
    <row r="92" spans="1:4" s="465" customFormat="1">
      <c r="A92" s="466"/>
      <c r="C92" s="468"/>
      <c r="D92" s="468"/>
    </row>
    <row r="93" spans="1:4" s="465" customFormat="1">
      <c r="A93" s="466"/>
      <c r="C93" s="468"/>
      <c r="D93" s="468"/>
    </row>
    <row r="94" spans="1:4" s="465" customFormat="1">
      <c r="A94" s="466"/>
      <c r="C94" s="468"/>
      <c r="D94" s="468"/>
    </row>
    <row r="95" spans="1:4" s="465" customFormat="1">
      <c r="A95" s="466"/>
      <c r="C95" s="468"/>
      <c r="D95" s="468"/>
    </row>
    <row r="96" spans="1:4" s="465" customFormat="1">
      <c r="A96" s="466"/>
      <c r="C96" s="468"/>
      <c r="D96" s="468"/>
    </row>
    <row r="97" spans="1:4" s="465" customFormat="1">
      <c r="A97" s="466"/>
      <c r="C97" s="468"/>
      <c r="D97" s="468"/>
    </row>
    <row r="98" spans="1:4" s="465" customFormat="1">
      <c r="A98" s="466"/>
      <c r="C98" s="468"/>
      <c r="D98" s="468"/>
    </row>
    <row r="99" spans="1:4" s="465" customFormat="1">
      <c r="A99" s="466"/>
      <c r="C99" s="468"/>
      <c r="D99" s="468"/>
    </row>
    <row r="100" spans="1:4" s="465" customFormat="1">
      <c r="A100" s="466"/>
      <c r="C100" s="468"/>
      <c r="D100" s="468"/>
    </row>
    <row r="101" spans="1:4" s="465" customFormat="1">
      <c r="A101" s="466"/>
      <c r="C101" s="468"/>
      <c r="D101" s="468"/>
    </row>
    <row r="102" spans="1:4" s="465" customFormat="1">
      <c r="A102" s="466"/>
      <c r="C102" s="468"/>
      <c r="D102" s="468"/>
    </row>
    <row r="103" spans="1:4" s="465" customFormat="1">
      <c r="A103" s="466"/>
      <c r="C103" s="468"/>
      <c r="D103" s="468"/>
    </row>
    <row r="104" spans="1:4" s="465" customFormat="1">
      <c r="A104" s="466"/>
      <c r="C104" s="468"/>
      <c r="D104" s="468"/>
    </row>
    <row r="105" spans="1:4" s="465" customFormat="1">
      <c r="A105" s="466"/>
      <c r="C105" s="468"/>
      <c r="D105" s="468"/>
    </row>
    <row r="106" spans="1:4" s="465" customFormat="1">
      <c r="A106" s="466"/>
      <c r="C106" s="468"/>
      <c r="D106" s="468"/>
    </row>
    <row r="107" spans="1:4" s="465" customFormat="1">
      <c r="A107" s="466"/>
      <c r="C107" s="468"/>
      <c r="D107" s="468"/>
    </row>
  </sheetData>
  <mergeCells count="9">
    <mergeCell ref="A2:A9"/>
    <mergeCell ref="B6:B9"/>
    <mergeCell ref="B2:B4"/>
    <mergeCell ref="G2:G4"/>
    <mergeCell ref="G6:G9"/>
    <mergeCell ref="C2:C4"/>
    <mergeCell ref="C6:C9"/>
    <mergeCell ref="F2:F4"/>
    <mergeCell ref="F6:F9"/>
  </mergeCells>
  <pageMargins left="0.7" right="0.7" top="0.75" bottom="0.75" header="0.3" footer="0.3"/>
  <pageSetup scale="5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27"/>
  <sheetViews>
    <sheetView showGridLines="0" zoomScale="90" zoomScaleNormal="90" zoomScaleSheetLayoutView="120" workbookViewId="0">
      <selection activeCell="C6" sqref="C6"/>
    </sheetView>
  </sheetViews>
  <sheetFormatPr baseColWidth="10" defaultRowHeight="12.75"/>
  <cols>
    <col min="2" max="2" width="25.85546875" bestFit="1" customWidth="1"/>
    <col min="3" max="3" width="19.7109375" style="264" bestFit="1" customWidth="1"/>
    <col min="4" max="4" width="19.5703125" bestFit="1" customWidth="1"/>
    <col min="5" max="5" width="14.85546875" bestFit="1" customWidth="1"/>
    <col min="6" max="6" width="19.42578125" customWidth="1"/>
    <col min="7" max="39" width="11.42578125" style="454"/>
  </cols>
  <sheetData>
    <row r="1" spans="1:39" ht="49.5">
      <c r="A1" s="73" t="s">
        <v>146</v>
      </c>
      <c r="B1" s="145" t="s">
        <v>152</v>
      </c>
      <c r="C1" s="145" t="s">
        <v>147</v>
      </c>
      <c r="D1" s="145" t="s">
        <v>248</v>
      </c>
      <c r="E1" s="145" t="s">
        <v>160</v>
      </c>
      <c r="F1" s="145" t="s">
        <v>158</v>
      </c>
    </row>
    <row r="2" spans="1:39" ht="18.75" customHeight="1">
      <c r="A2" s="852" t="s">
        <v>262</v>
      </c>
      <c r="B2" s="847" t="s">
        <v>145</v>
      </c>
      <c r="C2" s="607" t="s">
        <v>259</v>
      </c>
      <c r="D2" s="421">
        <v>6</v>
      </c>
      <c r="E2" s="610">
        <f>SUM(D2)</f>
        <v>6</v>
      </c>
      <c r="F2" s="769">
        <f>SUM(E2:E7)</f>
        <v>12</v>
      </c>
    </row>
    <row r="3" spans="1:39" ht="18.75" customHeight="1">
      <c r="A3" s="853"/>
      <c r="B3" s="799"/>
      <c r="C3" s="609" t="s">
        <v>272</v>
      </c>
      <c r="D3" s="422"/>
      <c r="E3" s="611">
        <f>SUM(D3)</f>
        <v>0</v>
      </c>
      <c r="F3" s="770"/>
    </row>
    <row r="4" spans="1:39" ht="18.75" customHeight="1">
      <c r="A4" s="853"/>
      <c r="B4" s="799"/>
      <c r="C4" s="609" t="s">
        <v>260</v>
      </c>
      <c r="D4" s="422">
        <v>2</v>
      </c>
      <c r="E4" s="611">
        <f t="shared" ref="E4:E10" si="0">SUM(D4)</f>
        <v>2</v>
      </c>
      <c r="F4" s="770"/>
    </row>
    <row r="5" spans="1:39" ht="18.75" customHeight="1">
      <c r="A5" s="853"/>
      <c r="B5" s="608"/>
      <c r="C5" s="609" t="s">
        <v>265</v>
      </c>
      <c r="D5" s="422">
        <v>3</v>
      </c>
      <c r="E5" s="611">
        <f t="shared" si="0"/>
        <v>3</v>
      </c>
      <c r="F5" s="770"/>
    </row>
    <row r="6" spans="1:39" ht="23.25" customHeight="1">
      <c r="A6" s="853"/>
      <c r="B6" s="608"/>
      <c r="C6" s="609" t="s">
        <v>273</v>
      </c>
      <c r="D6" s="422">
        <v>1</v>
      </c>
      <c r="E6" s="611">
        <f t="shared" si="0"/>
        <v>1</v>
      </c>
      <c r="F6" s="770"/>
    </row>
    <row r="7" spans="1:39" ht="23.25" customHeight="1">
      <c r="A7" s="853"/>
      <c r="B7" s="608"/>
      <c r="C7" s="609" t="s">
        <v>796</v>
      </c>
      <c r="D7" s="422"/>
      <c r="E7" s="611">
        <f t="shared" si="0"/>
        <v>0</v>
      </c>
      <c r="F7" s="770"/>
    </row>
    <row r="8" spans="1:39" ht="18.75" customHeight="1">
      <c r="A8" s="853"/>
      <c r="B8" s="848" t="s">
        <v>144</v>
      </c>
      <c r="C8" s="265" t="s">
        <v>274</v>
      </c>
      <c r="D8" s="423"/>
      <c r="E8" s="424">
        <f t="shared" si="0"/>
        <v>0</v>
      </c>
      <c r="F8" s="850">
        <f>SUM(E8:E9)</f>
        <v>0</v>
      </c>
    </row>
    <row r="9" spans="1:39" ht="18.75" customHeight="1">
      <c r="A9" s="853"/>
      <c r="B9" s="849"/>
      <c r="C9" s="189" t="s">
        <v>802</v>
      </c>
      <c r="D9" s="612"/>
      <c r="E9" s="424">
        <f t="shared" si="0"/>
        <v>0</v>
      </c>
      <c r="F9" s="851"/>
    </row>
    <row r="10" spans="1:39" s="315" customFormat="1" ht="18.75" customHeight="1">
      <c r="A10" s="853"/>
      <c r="B10" s="614" t="s">
        <v>148</v>
      </c>
      <c r="C10" s="615" t="s">
        <v>993</v>
      </c>
      <c r="D10" s="616"/>
      <c r="E10" s="617">
        <f t="shared" si="0"/>
        <v>0</v>
      </c>
      <c r="F10" s="613">
        <f>SUM(E10:E10)</f>
        <v>0</v>
      </c>
      <c r="G10" s="454"/>
      <c r="H10" s="454"/>
      <c r="I10" s="454"/>
      <c r="J10" s="454"/>
      <c r="K10" s="454"/>
      <c r="L10" s="454"/>
      <c r="M10" s="454"/>
      <c r="N10" s="454"/>
      <c r="O10" s="454"/>
      <c r="P10" s="454"/>
      <c r="Q10" s="454"/>
      <c r="R10" s="454"/>
      <c r="S10" s="454"/>
      <c r="T10" s="454"/>
      <c r="U10" s="454"/>
      <c r="V10" s="454"/>
      <c r="W10" s="454"/>
      <c r="X10" s="454"/>
      <c r="Y10" s="454"/>
      <c r="Z10" s="454"/>
      <c r="AA10" s="454"/>
      <c r="AB10" s="454"/>
      <c r="AC10" s="454"/>
      <c r="AD10" s="454"/>
      <c r="AE10" s="454"/>
      <c r="AF10" s="454"/>
      <c r="AG10" s="454"/>
      <c r="AH10" s="454"/>
      <c r="AI10" s="454"/>
      <c r="AJ10" s="454"/>
      <c r="AK10" s="454"/>
      <c r="AL10" s="454"/>
      <c r="AM10" s="454"/>
    </row>
    <row r="11" spans="1:39" ht="23.25" customHeight="1">
      <c r="A11" s="853"/>
      <c r="D11" s="618">
        <f>SUM(D2:D10)</f>
        <v>12</v>
      </c>
      <c r="F11" s="118">
        <f>F2+F8+F10</f>
        <v>12</v>
      </c>
    </row>
    <row r="12" spans="1:39" s="454" customFormat="1">
      <c r="C12" s="471"/>
    </row>
    <row r="13" spans="1:39" s="454" customFormat="1">
      <c r="C13" s="471"/>
    </row>
    <row r="14" spans="1:39" s="454" customFormat="1">
      <c r="C14" s="471"/>
    </row>
    <row r="15" spans="1:39" s="454" customFormat="1">
      <c r="C15" s="471"/>
    </row>
    <row r="16" spans="1:39" s="454" customFormat="1">
      <c r="C16" s="471"/>
    </row>
    <row r="17" spans="3:3" s="454" customFormat="1">
      <c r="C17" s="471"/>
    </row>
    <row r="18" spans="3:3" s="454" customFormat="1">
      <c r="C18" s="471"/>
    </row>
    <row r="19" spans="3:3" s="454" customFormat="1">
      <c r="C19" s="471"/>
    </row>
    <row r="20" spans="3:3" s="454" customFormat="1">
      <c r="C20" s="471"/>
    </row>
    <row r="21" spans="3:3" s="454" customFormat="1">
      <c r="C21" s="471"/>
    </row>
    <row r="22" spans="3:3" s="454" customFormat="1">
      <c r="C22" s="471"/>
    </row>
    <row r="23" spans="3:3" s="454" customFormat="1">
      <c r="C23" s="471"/>
    </row>
    <row r="24" spans="3:3" s="454" customFormat="1">
      <c r="C24" s="471"/>
    </row>
    <row r="25" spans="3:3" s="454" customFormat="1">
      <c r="C25" s="471"/>
    </row>
    <row r="26" spans="3:3" s="454" customFormat="1">
      <c r="C26" s="471"/>
    </row>
    <row r="27" spans="3:3" s="454" customFormat="1">
      <c r="C27" s="471"/>
    </row>
    <row r="28" spans="3:3" s="454" customFormat="1">
      <c r="C28" s="471"/>
    </row>
    <row r="29" spans="3:3" s="454" customFormat="1">
      <c r="C29" s="471"/>
    </row>
    <row r="30" spans="3:3" s="454" customFormat="1">
      <c r="C30" s="471"/>
    </row>
    <row r="31" spans="3:3" s="454" customFormat="1">
      <c r="C31" s="471"/>
    </row>
    <row r="32" spans="3:3" s="454" customFormat="1">
      <c r="C32" s="471"/>
    </row>
    <row r="33" spans="3:3" s="454" customFormat="1">
      <c r="C33" s="471"/>
    </row>
    <row r="34" spans="3:3" s="454" customFormat="1">
      <c r="C34" s="471"/>
    </row>
    <row r="35" spans="3:3" s="454" customFormat="1">
      <c r="C35" s="471"/>
    </row>
    <row r="36" spans="3:3" s="454" customFormat="1">
      <c r="C36" s="471"/>
    </row>
    <row r="37" spans="3:3" s="454" customFormat="1">
      <c r="C37" s="471"/>
    </row>
    <row r="38" spans="3:3" s="454" customFormat="1">
      <c r="C38" s="471"/>
    </row>
    <row r="39" spans="3:3" s="454" customFormat="1">
      <c r="C39" s="471"/>
    </row>
    <row r="40" spans="3:3" s="454" customFormat="1">
      <c r="C40" s="471"/>
    </row>
    <row r="41" spans="3:3" s="454" customFormat="1">
      <c r="C41" s="471"/>
    </row>
    <row r="42" spans="3:3" s="454" customFormat="1">
      <c r="C42" s="471"/>
    </row>
    <row r="43" spans="3:3" s="454" customFormat="1">
      <c r="C43" s="471"/>
    </row>
    <row r="44" spans="3:3" s="454" customFormat="1">
      <c r="C44" s="471"/>
    </row>
    <row r="45" spans="3:3" s="454" customFormat="1">
      <c r="C45" s="471"/>
    </row>
    <row r="46" spans="3:3" s="454" customFormat="1">
      <c r="C46" s="471"/>
    </row>
    <row r="47" spans="3:3" s="454" customFormat="1">
      <c r="C47" s="471"/>
    </row>
    <row r="48" spans="3:3" s="454" customFormat="1">
      <c r="C48" s="471"/>
    </row>
    <row r="49" spans="3:3" s="454" customFormat="1">
      <c r="C49" s="471"/>
    </row>
    <row r="50" spans="3:3" s="454" customFormat="1">
      <c r="C50" s="471"/>
    </row>
    <row r="51" spans="3:3" s="454" customFormat="1">
      <c r="C51" s="471"/>
    </row>
    <row r="52" spans="3:3" s="454" customFormat="1">
      <c r="C52" s="471"/>
    </row>
    <row r="53" spans="3:3" s="454" customFormat="1">
      <c r="C53" s="471"/>
    </row>
    <row r="54" spans="3:3" s="454" customFormat="1">
      <c r="C54" s="471"/>
    </row>
    <row r="55" spans="3:3" s="454" customFormat="1">
      <c r="C55" s="471"/>
    </row>
    <row r="56" spans="3:3" s="454" customFormat="1">
      <c r="C56" s="471"/>
    </row>
    <row r="57" spans="3:3" s="454" customFormat="1">
      <c r="C57" s="471"/>
    </row>
    <row r="58" spans="3:3" s="454" customFormat="1">
      <c r="C58" s="471"/>
    </row>
    <row r="59" spans="3:3" s="454" customFormat="1">
      <c r="C59" s="471"/>
    </row>
    <row r="60" spans="3:3" s="454" customFormat="1">
      <c r="C60" s="471"/>
    </row>
    <row r="61" spans="3:3" s="454" customFormat="1">
      <c r="C61" s="471"/>
    </row>
    <row r="62" spans="3:3" s="454" customFormat="1">
      <c r="C62" s="471"/>
    </row>
    <row r="63" spans="3:3" s="454" customFormat="1">
      <c r="C63" s="471"/>
    </row>
    <row r="64" spans="3:3" s="454" customFormat="1">
      <c r="C64" s="471"/>
    </row>
    <row r="65" spans="3:3" s="454" customFormat="1">
      <c r="C65" s="471"/>
    </row>
    <row r="66" spans="3:3" s="454" customFormat="1">
      <c r="C66" s="471"/>
    </row>
    <row r="67" spans="3:3" s="454" customFormat="1">
      <c r="C67" s="471"/>
    </row>
    <row r="68" spans="3:3" s="454" customFormat="1">
      <c r="C68" s="471"/>
    </row>
    <row r="69" spans="3:3" s="454" customFormat="1">
      <c r="C69" s="471"/>
    </row>
    <row r="70" spans="3:3" s="454" customFormat="1">
      <c r="C70" s="471"/>
    </row>
    <row r="71" spans="3:3" s="454" customFormat="1">
      <c r="C71" s="471"/>
    </row>
    <row r="72" spans="3:3" s="454" customFormat="1">
      <c r="C72" s="471"/>
    </row>
    <row r="73" spans="3:3" s="454" customFormat="1">
      <c r="C73" s="471"/>
    </row>
    <row r="74" spans="3:3" s="454" customFormat="1">
      <c r="C74" s="471"/>
    </row>
    <row r="75" spans="3:3" s="454" customFormat="1">
      <c r="C75" s="471"/>
    </row>
    <row r="76" spans="3:3" s="454" customFormat="1">
      <c r="C76" s="471"/>
    </row>
    <row r="77" spans="3:3" s="454" customFormat="1">
      <c r="C77" s="471"/>
    </row>
    <row r="78" spans="3:3" s="454" customFormat="1">
      <c r="C78" s="471"/>
    </row>
    <row r="79" spans="3:3" s="454" customFormat="1">
      <c r="C79" s="471"/>
    </row>
    <row r="80" spans="3:3" s="454" customFormat="1">
      <c r="C80" s="471"/>
    </row>
    <row r="81" spans="3:3" s="454" customFormat="1">
      <c r="C81" s="471"/>
    </row>
    <row r="82" spans="3:3" s="454" customFormat="1">
      <c r="C82" s="471"/>
    </row>
    <row r="83" spans="3:3" s="454" customFormat="1">
      <c r="C83" s="471"/>
    </row>
    <row r="84" spans="3:3" s="454" customFormat="1">
      <c r="C84" s="471"/>
    </row>
    <row r="85" spans="3:3" s="454" customFormat="1">
      <c r="C85" s="471"/>
    </row>
    <row r="86" spans="3:3" s="454" customFormat="1">
      <c r="C86" s="471"/>
    </row>
    <row r="87" spans="3:3" s="454" customFormat="1">
      <c r="C87" s="471"/>
    </row>
    <row r="88" spans="3:3" s="454" customFormat="1">
      <c r="C88" s="471"/>
    </row>
    <row r="89" spans="3:3" s="454" customFormat="1">
      <c r="C89" s="471"/>
    </row>
    <row r="90" spans="3:3" s="454" customFormat="1">
      <c r="C90" s="471"/>
    </row>
    <row r="91" spans="3:3" s="454" customFormat="1">
      <c r="C91" s="471"/>
    </row>
    <row r="92" spans="3:3" s="454" customFormat="1">
      <c r="C92" s="471"/>
    </row>
    <row r="93" spans="3:3" s="454" customFormat="1">
      <c r="C93" s="471"/>
    </row>
    <row r="94" spans="3:3" s="454" customFormat="1">
      <c r="C94" s="471"/>
    </row>
    <row r="95" spans="3:3" s="454" customFormat="1">
      <c r="C95" s="471"/>
    </row>
    <row r="96" spans="3:3" s="454" customFormat="1">
      <c r="C96" s="471"/>
    </row>
    <row r="97" spans="3:3" s="454" customFormat="1">
      <c r="C97" s="471"/>
    </row>
    <row r="98" spans="3:3" s="454" customFormat="1">
      <c r="C98" s="471"/>
    </row>
    <row r="99" spans="3:3" s="454" customFormat="1">
      <c r="C99" s="471"/>
    </row>
    <row r="100" spans="3:3" s="454" customFormat="1">
      <c r="C100" s="471"/>
    </row>
    <row r="101" spans="3:3" s="454" customFormat="1">
      <c r="C101" s="471"/>
    </row>
    <row r="102" spans="3:3" s="454" customFormat="1">
      <c r="C102" s="471"/>
    </row>
    <row r="103" spans="3:3" s="454" customFormat="1">
      <c r="C103" s="471"/>
    </row>
    <row r="104" spans="3:3" s="454" customFormat="1">
      <c r="C104" s="471"/>
    </row>
    <row r="105" spans="3:3" s="454" customFormat="1">
      <c r="C105" s="471"/>
    </row>
    <row r="106" spans="3:3" s="454" customFormat="1">
      <c r="C106" s="471"/>
    </row>
    <row r="107" spans="3:3" s="454" customFormat="1">
      <c r="C107" s="471"/>
    </row>
    <row r="108" spans="3:3" s="454" customFormat="1">
      <c r="C108" s="471"/>
    </row>
    <row r="109" spans="3:3" s="454" customFormat="1">
      <c r="C109" s="471"/>
    </row>
    <row r="110" spans="3:3" s="454" customFormat="1">
      <c r="C110" s="471"/>
    </row>
    <row r="111" spans="3:3" s="454" customFormat="1">
      <c r="C111" s="471"/>
    </row>
    <row r="112" spans="3:3" s="454" customFormat="1">
      <c r="C112" s="471"/>
    </row>
    <row r="113" spans="3:3" s="454" customFormat="1">
      <c r="C113" s="471"/>
    </row>
    <row r="114" spans="3:3" s="454" customFormat="1">
      <c r="C114" s="471"/>
    </row>
    <row r="115" spans="3:3" s="454" customFormat="1">
      <c r="C115" s="471"/>
    </row>
    <row r="116" spans="3:3" s="454" customFormat="1">
      <c r="C116" s="471"/>
    </row>
    <row r="117" spans="3:3" s="454" customFormat="1">
      <c r="C117" s="471"/>
    </row>
    <row r="118" spans="3:3" s="454" customFormat="1">
      <c r="C118" s="471"/>
    </row>
    <row r="119" spans="3:3" s="454" customFormat="1">
      <c r="C119" s="471"/>
    </row>
    <row r="120" spans="3:3" s="454" customFormat="1">
      <c r="C120" s="471"/>
    </row>
    <row r="121" spans="3:3" s="454" customFormat="1">
      <c r="C121" s="471"/>
    </row>
    <row r="122" spans="3:3" s="454" customFormat="1">
      <c r="C122" s="471"/>
    </row>
    <row r="123" spans="3:3" s="454" customFormat="1">
      <c r="C123" s="471"/>
    </row>
    <row r="124" spans="3:3" s="454" customFormat="1">
      <c r="C124" s="471"/>
    </row>
    <row r="125" spans="3:3" s="454" customFormat="1">
      <c r="C125" s="471"/>
    </row>
    <row r="126" spans="3:3" s="454" customFormat="1">
      <c r="C126" s="471"/>
    </row>
    <row r="127" spans="3:3" s="454" customFormat="1">
      <c r="C127" s="471"/>
    </row>
  </sheetData>
  <mergeCells count="5">
    <mergeCell ref="B2:B4"/>
    <mergeCell ref="B8:B9"/>
    <mergeCell ref="F8:F9"/>
    <mergeCell ref="F2:F7"/>
    <mergeCell ref="A2:A11"/>
  </mergeCells>
  <pageMargins left="0.7" right="0.7" top="0.75" bottom="0.75" header="0.3" footer="0.3"/>
  <pageSetup scale="8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758"/>
  <sheetViews>
    <sheetView showGridLines="0" topLeftCell="C1" zoomScale="60" zoomScaleNormal="60" zoomScaleSheetLayoutView="70" workbookViewId="0">
      <selection activeCell="F5" sqref="F5"/>
    </sheetView>
  </sheetViews>
  <sheetFormatPr baseColWidth="10" defaultRowHeight="15.75"/>
  <cols>
    <col min="1" max="1" width="13.42578125" customWidth="1"/>
    <col min="2" max="2" width="24" bestFit="1" customWidth="1"/>
    <col min="3" max="3" width="20.28515625" style="246" customWidth="1"/>
    <col min="4" max="4" width="35.28515625" customWidth="1"/>
    <col min="5" max="5" width="23.140625" style="159" customWidth="1"/>
    <col min="6" max="6" width="21.7109375" style="723" customWidth="1"/>
    <col min="7" max="7" width="21.7109375" customWidth="1"/>
    <col min="8" max="8" width="19" customWidth="1"/>
    <col min="9" max="9" width="18.5703125" customWidth="1"/>
    <col min="10" max="10" width="18.85546875" customWidth="1"/>
    <col min="11" max="12" width="16.85546875" customWidth="1"/>
    <col min="13" max="50" width="11.42578125" style="454"/>
  </cols>
  <sheetData>
    <row r="1" spans="1:50" ht="48" customHeight="1">
      <c r="A1" s="62" t="s">
        <v>146</v>
      </c>
      <c r="B1" s="141" t="s">
        <v>152</v>
      </c>
      <c r="C1" s="184" t="s">
        <v>147</v>
      </c>
      <c r="D1" s="141" t="s">
        <v>289</v>
      </c>
      <c r="E1" s="141" t="s">
        <v>238</v>
      </c>
      <c r="F1" s="724" t="s">
        <v>239</v>
      </c>
      <c r="G1" s="141" t="s">
        <v>150</v>
      </c>
      <c r="H1" s="176" t="s">
        <v>237</v>
      </c>
      <c r="I1" s="141" t="s">
        <v>143</v>
      </c>
      <c r="J1" s="141" t="s">
        <v>141</v>
      </c>
      <c r="K1" s="141" t="s">
        <v>160</v>
      </c>
      <c r="L1" s="63" t="s">
        <v>158</v>
      </c>
    </row>
    <row r="2" spans="1:50" s="315" customFormat="1" ht="22.5" customHeight="1">
      <c r="A2" s="781"/>
      <c r="B2" s="863" t="s">
        <v>145</v>
      </c>
      <c r="C2" s="824" t="s">
        <v>24</v>
      </c>
      <c r="D2" s="505" t="s">
        <v>925</v>
      </c>
      <c r="E2" s="504"/>
      <c r="F2" s="698"/>
      <c r="G2" s="504"/>
      <c r="H2" s="511"/>
      <c r="I2" s="504"/>
      <c r="J2" s="506"/>
      <c r="K2" s="817">
        <f>SUM(E2:J5)</f>
        <v>0</v>
      </c>
      <c r="L2" s="854">
        <f>SUM(K2:K45)</f>
        <v>42</v>
      </c>
      <c r="M2" s="454"/>
      <c r="N2" s="454"/>
      <c r="O2" s="454"/>
      <c r="P2" s="454"/>
      <c r="Q2" s="454"/>
      <c r="R2" s="454"/>
      <c r="S2" s="454"/>
      <c r="T2" s="454"/>
      <c r="U2" s="454"/>
      <c r="V2" s="454"/>
      <c r="W2" s="454"/>
      <c r="X2" s="454"/>
      <c r="Y2" s="454"/>
      <c r="Z2" s="454"/>
      <c r="AA2" s="454"/>
      <c r="AB2" s="454"/>
      <c r="AC2" s="454"/>
      <c r="AD2" s="454"/>
      <c r="AE2" s="454"/>
      <c r="AF2" s="454"/>
      <c r="AG2" s="454"/>
      <c r="AH2" s="454"/>
      <c r="AI2" s="454"/>
      <c r="AJ2" s="454"/>
      <c r="AK2" s="454"/>
      <c r="AL2" s="454"/>
      <c r="AM2" s="454"/>
      <c r="AN2" s="454"/>
      <c r="AO2" s="454"/>
      <c r="AP2" s="454"/>
      <c r="AQ2" s="454"/>
      <c r="AR2" s="454"/>
      <c r="AS2" s="454"/>
      <c r="AT2" s="454"/>
      <c r="AU2" s="454"/>
      <c r="AV2" s="454"/>
      <c r="AW2" s="454"/>
      <c r="AX2" s="454"/>
    </row>
    <row r="3" spans="1:50" s="315" customFormat="1" ht="22.5" customHeight="1">
      <c r="A3" s="782"/>
      <c r="B3" s="813"/>
      <c r="C3" s="818"/>
      <c r="D3" s="655" t="s">
        <v>1035</v>
      </c>
      <c r="E3" s="656"/>
      <c r="F3" s="699"/>
      <c r="G3" s="656"/>
      <c r="H3" s="657"/>
      <c r="I3" s="656"/>
      <c r="J3" s="658"/>
      <c r="K3" s="807"/>
      <c r="L3" s="815"/>
      <c r="M3" s="454"/>
      <c r="N3" s="454"/>
      <c r="O3" s="454"/>
      <c r="P3" s="454"/>
      <c r="Q3" s="454"/>
      <c r="R3" s="454"/>
      <c r="S3" s="454"/>
      <c r="T3" s="454"/>
      <c r="U3" s="454"/>
      <c r="V3" s="454"/>
      <c r="W3" s="454"/>
      <c r="X3" s="454"/>
      <c r="Y3" s="454"/>
      <c r="Z3" s="454"/>
      <c r="AA3" s="454"/>
      <c r="AB3" s="454"/>
      <c r="AC3" s="454"/>
      <c r="AD3" s="454"/>
      <c r="AE3" s="454"/>
      <c r="AF3" s="454"/>
      <c r="AG3" s="454"/>
      <c r="AH3" s="454"/>
      <c r="AI3" s="454"/>
      <c r="AJ3" s="454"/>
      <c r="AK3" s="454"/>
      <c r="AL3" s="454"/>
      <c r="AM3" s="454"/>
      <c r="AN3" s="454"/>
      <c r="AO3" s="454"/>
      <c r="AP3" s="454"/>
      <c r="AQ3" s="454"/>
      <c r="AR3" s="454"/>
      <c r="AS3" s="454"/>
      <c r="AT3" s="454"/>
      <c r="AU3" s="454"/>
      <c r="AV3" s="454"/>
      <c r="AW3" s="454"/>
      <c r="AX3" s="454"/>
    </row>
    <row r="4" spans="1:50" ht="21" customHeight="1">
      <c r="A4" s="782"/>
      <c r="B4" s="813"/>
      <c r="C4" s="818"/>
      <c r="D4" s="173" t="s">
        <v>440</v>
      </c>
      <c r="E4" s="317"/>
      <c r="F4" s="317"/>
      <c r="G4" s="317"/>
      <c r="H4" s="360"/>
      <c r="I4" s="317"/>
      <c r="J4" s="360"/>
      <c r="K4" s="807"/>
      <c r="L4" s="815"/>
    </row>
    <row r="5" spans="1:50" ht="21" customHeight="1">
      <c r="A5" s="782"/>
      <c r="B5" s="813"/>
      <c r="C5" s="818"/>
      <c r="D5" s="173" t="s">
        <v>441</v>
      </c>
      <c r="E5" s="317"/>
      <c r="F5" s="317"/>
      <c r="G5" s="317"/>
      <c r="H5" s="360"/>
      <c r="I5" s="317"/>
      <c r="J5" s="360"/>
      <c r="K5" s="807"/>
      <c r="L5" s="815"/>
    </row>
    <row r="6" spans="1:50" s="315" customFormat="1" ht="21" customHeight="1">
      <c r="A6" s="782"/>
      <c r="B6" s="813"/>
      <c r="C6" s="818" t="s">
        <v>25</v>
      </c>
      <c r="D6" s="173" t="s">
        <v>926</v>
      </c>
      <c r="E6" s="317"/>
      <c r="F6" s="317"/>
      <c r="G6" s="317"/>
      <c r="H6" s="360"/>
      <c r="I6" s="317"/>
      <c r="J6" s="360"/>
      <c r="K6" s="807">
        <f>SUM(E6:J19)</f>
        <v>17</v>
      </c>
      <c r="L6" s="815"/>
      <c r="M6" s="454"/>
      <c r="N6" s="454"/>
      <c r="O6" s="454"/>
      <c r="P6" s="454"/>
      <c r="Q6" s="454"/>
      <c r="R6" s="454"/>
      <c r="S6" s="454"/>
      <c r="T6" s="454"/>
      <c r="U6" s="454"/>
      <c r="V6" s="454"/>
      <c r="W6" s="454"/>
      <c r="X6" s="454"/>
      <c r="Y6" s="454"/>
      <c r="Z6" s="454"/>
      <c r="AA6" s="454"/>
      <c r="AB6" s="454"/>
      <c r="AC6" s="454"/>
      <c r="AD6" s="454"/>
      <c r="AE6" s="454"/>
      <c r="AF6" s="454"/>
      <c r="AG6" s="454"/>
      <c r="AH6" s="454"/>
      <c r="AI6" s="454"/>
      <c r="AJ6" s="454"/>
      <c r="AK6" s="454"/>
      <c r="AL6" s="454"/>
      <c r="AM6" s="454"/>
      <c r="AN6" s="454"/>
      <c r="AO6" s="454"/>
      <c r="AP6" s="454"/>
      <c r="AQ6" s="454"/>
      <c r="AR6" s="454"/>
      <c r="AS6" s="454"/>
      <c r="AT6" s="454"/>
      <c r="AU6" s="454"/>
      <c r="AV6" s="454"/>
      <c r="AW6" s="454"/>
      <c r="AX6" s="454"/>
    </row>
    <row r="7" spans="1:50" s="315" customFormat="1" ht="21" customHeight="1">
      <c r="A7" s="782"/>
      <c r="B7" s="813"/>
      <c r="C7" s="818"/>
      <c r="D7" s="173" t="s">
        <v>1000</v>
      </c>
      <c r="E7" s="317"/>
      <c r="F7" s="317"/>
      <c r="G7" s="317"/>
      <c r="H7" s="360"/>
      <c r="I7" s="317"/>
      <c r="J7" s="360"/>
      <c r="K7" s="807"/>
      <c r="L7" s="815"/>
      <c r="M7" s="454"/>
      <c r="N7" s="454"/>
      <c r="O7" s="454"/>
      <c r="P7" s="454"/>
      <c r="Q7" s="454"/>
      <c r="R7" s="454"/>
      <c r="S7" s="454"/>
      <c r="T7" s="454"/>
      <c r="U7" s="454"/>
      <c r="V7" s="454"/>
      <c r="W7" s="454"/>
      <c r="X7" s="454"/>
      <c r="Y7" s="454"/>
      <c r="Z7" s="454"/>
      <c r="AA7" s="454"/>
      <c r="AB7" s="454"/>
      <c r="AC7" s="454"/>
      <c r="AD7" s="454"/>
      <c r="AE7" s="454"/>
      <c r="AF7" s="454"/>
      <c r="AG7" s="454"/>
      <c r="AH7" s="454"/>
      <c r="AI7" s="454"/>
      <c r="AJ7" s="454"/>
      <c r="AK7" s="454"/>
      <c r="AL7" s="454"/>
      <c r="AM7" s="454"/>
      <c r="AN7" s="454"/>
      <c r="AO7" s="454"/>
      <c r="AP7" s="454"/>
      <c r="AQ7" s="454"/>
      <c r="AR7" s="454"/>
      <c r="AS7" s="454"/>
      <c r="AT7" s="454"/>
      <c r="AU7" s="454"/>
      <c r="AV7" s="454"/>
      <c r="AW7" s="454"/>
      <c r="AX7" s="454"/>
    </row>
    <row r="8" spans="1:50" s="315" customFormat="1" ht="21" customHeight="1">
      <c r="A8" s="782"/>
      <c r="B8" s="813"/>
      <c r="C8" s="818"/>
      <c r="D8" s="173" t="s">
        <v>1152</v>
      </c>
      <c r="E8" s="317"/>
      <c r="F8" s="317"/>
      <c r="G8" s="317"/>
      <c r="H8" s="360"/>
      <c r="I8" s="317"/>
      <c r="J8" s="360"/>
      <c r="K8" s="807"/>
      <c r="L8" s="815"/>
      <c r="M8" s="454"/>
      <c r="N8" s="454"/>
      <c r="O8" s="454"/>
      <c r="P8" s="454"/>
      <c r="Q8" s="454"/>
      <c r="R8" s="454"/>
      <c r="S8" s="454"/>
      <c r="T8" s="454"/>
      <c r="U8" s="454"/>
      <c r="V8" s="454"/>
      <c r="W8" s="454"/>
      <c r="X8" s="454"/>
      <c r="Y8" s="454"/>
      <c r="Z8" s="454"/>
      <c r="AA8" s="454"/>
      <c r="AB8" s="454"/>
      <c r="AC8" s="454"/>
      <c r="AD8" s="454"/>
      <c r="AE8" s="454"/>
      <c r="AF8" s="454"/>
      <c r="AG8" s="454"/>
      <c r="AH8" s="454"/>
      <c r="AI8" s="454"/>
      <c r="AJ8" s="454"/>
      <c r="AK8" s="454"/>
      <c r="AL8" s="454"/>
      <c r="AM8" s="454"/>
      <c r="AN8" s="454"/>
      <c r="AO8" s="454"/>
      <c r="AP8" s="454"/>
      <c r="AQ8" s="454"/>
      <c r="AR8" s="454"/>
      <c r="AS8" s="454"/>
      <c r="AT8" s="454"/>
      <c r="AU8" s="454"/>
      <c r="AV8" s="454"/>
      <c r="AW8" s="454"/>
      <c r="AX8" s="454"/>
    </row>
    <row r="9" spans="1:50" s="315" customFormat="1" ht="21" customHeight="1">
      <c r="A9" s="782"/>
      <c r="B9" s="813"/>
      <c r="C9" s="818"/>
      <c r="D9" s="173" t="s">
        <v>880</v>
      </c>
      <c r="E9" s="317"/>
      <c r="F9" s="317"/>
      <c r="G9" s="317"/>
      <c r="H9" s="360"/>
      <c r="I9" s="317"/>
      <c r="J9" s="360"/>
      <c r="K9" s="807"/>
      <c r="L9" s="815"/>
      <c r="M9" s="454"/>
      <c r="N9" s="454"/>
      <c r="O9" s="454"/>
      <c r="P9" s="454"/>
      <c r="Q9" s="454"/>
      <c r="R9" s="454"/>
      <c r="S9" s="454"/>
      <c r="T9" s="454"/>
      <c r="U9" s="454"/>
      <c r="V9" s="454"/>
      <c r="W9" s="454"/>
      <c r="X9" s="454"/>
      <c r="Y9" s="454"/>
      <c r="Z9" s="454"/>
      <c r="AA9" s="454"/>
      <c r="AB9" s="454"/>
      <c r="AC9" s="454"/>
      <c r="AD9" s="454"/>
      <c r="AE9" s="454"/>
      <c r="AF9" s="454"/>
      <c r="AG9" s="454"/>
      <c r="AH9" s="454"/>
      <c r="AI9" s="454"/>
      <c r="AJ9" s="454"/>
      <c r="AK9" s="454"/>
      <c r="AL9" s="454"/>
      <c r="AM9" s="454"/>
      <c r="AN9" s="454"/>
      <c r="AO9" s="454"/>
      <c r="AP9" s="454"/>
      <c r="AQ9" s="454"/>
      <c r="AR9" s="454"/>
      <c r="AS9" s="454"/>
      <c r="AT9" s="454"/>
      <c r="AU9" s="454"/>
      <c r="AV9" s="454"/>
      <c r="AW9" s="454"/>
      <c r="AX9" s="454"/>
    </row>
    <row r="10" spans="1:50" ht="21" customHeight="1">
      <c r="A10" s="782"/>
      <c r="B10" s="813"/>
      <c r="C10" s="818"/>
      <c r="D10" s="173" t="s">
        <v>442</v>
      </c>
      <c r="E10" s="317"/>
      <c r="F10" s="317"/>
      <c r="G10" s="317"/>
      <c r="H10" s="360"/>
      <c r="I10" s="317"/>
      <c r="J10" s="360"/>
      <c r="K10" s="807"/>
      <c r="L10" s="815"/>
    </row>
    <row r="11" spans="1:50" ht="21" customHeight="1">
      <c r="A11" s="782"/>
      <c r="B11" s="813"/>
      <c r="C11" s="818"/>
      <c r="D11" s="173" t="s">
        <v>443</v>
      </c>
      <c r="E11" s="317"/>
      <c r="F11" s="317"/>
      <c r="G11" s="317"/>
      <c r="H11" s="360"/>
      <c r="I11" s="317"/>
      <c r="J11" s="360"/>
      <c r="K11" s="807"/>
      <c r="L11" s="815"/>
    </row>
    <row r="12" spans="1:50" ht="21" customHeight="1">
      <c r="A12" s="782"/>
      <c r="B12" s="813"/>
      <c r="C12" s="818"/>
      <c r="D12" s="173" t="s">
        <v>927</v>
      </c>
      <c r="E12" s="317"/>
      <c r="F12" s="317"/>
      <c r="G12" s="317"/>
      <c r="H12" s="360"/>
      <c r="I12" s="317"/>
      <c r="J12" s="360"/>
      <c r="K12" s="807"/>
      <c r="L12" s="815"/>
    </row>
    <row r="13" spans="1:50" ht="21" customHeight="1">
      <c r="A13" s="782"/>
      <c r="B13" s="813"/>
      <c r="C13" s="818"/>
      <c r="D13" s="173" t="s">
        <v>444</v>
      </c>
      <c r="E13" s="317"/>
      <c r="F13" s="317"/>
      <c r="G13" s="317"/>
      <c r="H13" s="360"/>
      <c r="I13" s="317"/>
      <c r="J13" s="360"/>
      <c r="K13" s="807"/>
      <c r="L13" s="815"/>
    </row>
    <row r="14" spans="1:50" s="315" customFormat="1" ht="21" customHeight="1">
      <c r="A14" s="782"/>
      <c r="B14" s="813"/>
      <c r="C14" s="818"/>
      <c r="D14" s="173" t="s">
        <v>874</v>
      </c>
      <c r="E14" s="317"/>
      <c r="F14" s="317"/>
      <c r="G14" s="317"/>
      <c r="H14" s="360"/>
      <c r="I14" s="317"/>
      <c r="J14" s="360"/>
      <c r="K14" s="807"/>
      <c r="L14" s="815"/>
      <c r="M14" s="454"/>
      <c r="N14" s="454"/>
      <c r="O14" s="454"/>
      <c r="P14" s="454"/>
      <c r="Q14" s="454"/>
      <c r="R14" s="454"/>
      <c r="S14" s="454"/>
      <c r="T14" s="454"/>
      <c r="U14" s="454"/>
      <c r="V14" s="454"/>
      <c r="W14" s="454"/>
      <c r="X14" s="454"/>
      <c r="Y14" s="454"/>
      <c r="Z14" s="454"/>
      <c r="AA14" s="454"/>
      <c r="AB14" s="454"/>
      <c r="AC14" s="454"/>
      <c r="AD14" s="454"/>
      <c r="AE14" s="454"/>
      <c r="AF14" s="454"/>
      <c r="AG14" s="454"/>
      <c r="AH14" s="454"/>
      <c r="AI14" s="454"/>
      <c r="AJ14" s="454"/>
      <c r="AK14" s="454"/>
      <c r="AL14" s="454"/>
      <c r="AM14" s="454"/>
      <c r="AN14" s="454"/>
      <c r="AO14" s="454"/>
      <c r="AP14" s="454"/>
      <c r="AQ14" s="454"/>
      <c r="AR14" s="454"/>
      <c r="AS14" s="454"/>
      <c r="AT14" s="454"/>
      <c r="AU14" s="454"/>
      <c r="AV14" s="454"/>
      <c r="AW14" s="454"/>
      <c r="AX14" s="454"/>
    </row>
    <row r="15" spans="1:50" s="315" customFormat="1" ht="21" customHeight="1">
      <c r="A15" s="782"/>
      <c r="B15" s="813"/>
      <c r="C15" s="818"/>
      <c r="D15" s="173" t="s">
        <v>831</v>
      </c>
      <c r="E15" s="317"/>
      <c r="F15" s="317"/>
      <c r="G15" s="317"/>
      <c r="H15" s="360"/>
      <c r="I15" s="317"/>
      <c r="J15" s="360"/>
      <c r="K15" s="807"/>
      <c r="L15" s="815"/>
      <c r="M15" s="454"/>
      <c r="N15" s="454"/>
      <c r="O15" s="454"/>
      <c r="P15" s="454"/>
      <c r="Q15" s="454"/>
      <c r="R15" s="454"/>
      <c r="S15" s="454"/>
      <c r="T15" s="454"/>
      <c r="U15" s="454"/>
      <c r="V15" s="454"/>
      <c r="W15" s="454"/>
      <c r="X15" s="454"/>
      <c r="Y15" s="454"/>
      <c r="Z15" s="454"/>
      <c r="AA15" s="454"/>
      <c r="AB15" s="454"/>
      <c r="AC15" s="454"/>
      <c r="AD15" s="454"/>
      <c r="AE15" s="454"/>
      <c r="AF15" s="454"/>
      <c r="AG15" s="454"/>
      <c r="AH15" s="454"/>
      <c r="AI15" s="454"/>
      <c r="AJ15" s="454"/>
      <c r="AK15" s="454"/>
      <c r="AL15" s="454"/>
      <c r="AM15" s="454"/>
      <c r="AN15" s="454"/>
      <c r="AO15" s="454"/>
      <c r="AP15" s="454"/>
      <c r="AQ15" s="454"/>
      <c r="AR15" s="454"/>
      <c r="AS15" s="454"/>
      <c r="AT15" s="454"/>
      <c r="AU15" s="454"/>
      <c r="AV15" s="454"/>
      <c r="AW15" s="454"/>
      <c r="AX15" s="454"/>
    </row>
    <row r="16" spans="1:50" ht="21" customHeight="1">
      <c r="A16" s="782"/>
      <c r="B16" s="813"/>
      <c r="C16" s="818"/>
      <c r="D16" s="173" t="s">
        <v>940</v>
      </c>
      <c r="E16" s="317"/>
      <c r="F16" s="317"/>
      <c r="G16" s="317"/>
      <c r="H16" s="360"/>
      <c r="I16" s="317"/>
      <c r="J16" s="360"/>
      <c r="K16" s="807"/>
      <c r="L16" s="815"/>
    </row>
    <row r="17" spans="1:50" s="315" customFormat="1" ht="21" customHeight="1">
      <c r="A17" s="782"/>
      <c r="B17" s="813"/>
      <c r="C17" s="818"/>
      <c r="D17" s="173" t="s">
        <v>1153</v>
      </c>
      <c r="E17" s="317"/>
      <c r="F17" s="317"/>
      <c r="G17" s="317"/>
      <c r="H17" s="360"/>
      <c r="I17" s="317">
        <v>1</v>
      </c>
      <c r="J17" s="360"/>
      <c r="K17" s="807"/>
      <c r="L17" s="815"/>
      <c r="M17" s="454"/>
      <c r="N17" s="454"/>
      <c r="O17" s="454"/>
      <c r="P17" s="454"/>
      <c r="Q17" s="454"/>
      <c r="R17" s="454"/>
      <c r="S17" s="454"/>
      <c r="T17" s="454"/>
      <c r="U17" s="454"/>
      <c r="V17" s="454"/>
      <c r="W17" s="454"/>
      <c r="X17" s="454"/>
      <c r="Y17" s="454"/>
      <c r="Z17" s="454"/>
      <c r="AA17" s="454"/>
      <c r="AB17" s="454"/>
      <c r="AC17" s="454"/>
      <c r="AD17" s="454"/>
      <c r="AE17" s="454"/>
      <c r="AF17" s="454"/>
      <c r="AG17" s="454"/>
      <c r="AH17" s="454"/>
      <c r="AI17" s="454"/>
      <c r="AJ17" s="454"/>
      <c r="AK17" s="454"/>
      <c r="AL17" s="454"/>
      <c r="AM17" s="454"/>
      <c r="AN17" s="454"/>
      <c r="AO17" s="454"/>
      <c r="AP17" s="454"/>
      <c r="AQ17" s="454"/>
      <c r="AR17" s="454"/>
      <c r="AS17" s="454"/>
      <c r="AT17" s="454"/>
      <c r="AU17" s="454"/>
      <c r="AV17" s="454"/>
      <c r="AW17" s="454"/>
      <c r="AX17" s="454"/>
    </row>
    <row r="18" spans="1:50" s="315" customFormat="1" ht="21" customHeight="1">
      <c r="A18" s="782"/>
      <c r="B18" s="813"/>
      <c r="C18" s="818"/>
      <c r="D18" s="173" t="s">
        <v>491</v>
      </c>
      <c r="E18" s="317">
        <v>7</v>
      </c>
      <c r="F18" s="317">
        <v>5</v>
      </c>
      <c r="G18" s="317"/>
      <c r="H18" s="360"/>
      <c r="I18" s="317"/>
      <c r="J18" s="360"/>
      <c r="K18" s="807"/>
      <c r="L18" s="815"/>
      <c r="M18" s="454"/>
      <c r="N18" s="454"/>
      <c r="O18" s="454"/>
      <c r="P18" s="454"/>
      <c r="Q18" s="454"/>
      <c r="R18" s="454"/>
      <c r="S18" s="454"/>
      <c r="T18" s="454"/>
      <c r="U18" s="454"/>
      <c r="V18" s="454"/>
      <c r="W18" s="454"/>
      <c r="X18" s="454"/>
      <c r="Y18" s="454"/>
      <c r="Z18" s="454"/>
      <c r="AA18" s="454"/>
      <c r="AB18" s="454"/>
      <c r="AC18" s="454"/>
      <c r="AD18" s="454"/>
      <c r="AE18" s="454"/>
      <c r="AF18" s="454"/>
      <c r="AG18" s="454"/>
      <c r="AH18" s="454"/>
      <c r="AI18" s="454"/>
      <c r="AJ18" s="454"/>
      <c r="AK18" s="454"/>
      <c r="AL18" s="454"/>
      <c r="AM18" s="454"/>
      <c r="AN18" s="454"/>
      <c r="AO18" s="454"/>
      <c r="AP18" s="454"/>
      <c r="AQ18" s="454"/>
      <c r="AR18" s="454"/>
      <c r="AS18" s="454"/>
      <c r="AT18" s="454"/>
      <c r="AU18" s="454"/>
      <c r="AV18" s="454"/>
      <c r="AW18" s="454"/>
      <c r="AX18" s="454"/>
    </row>
    <row r="19" spans="1:50" s="315" customFormat="1" ht="21" customHeight="1">
      <c r="A19" s="782"/>
      <c r="B19" s="813"/>
      <c r="C19" s="818"/>
      <c r="D19" s="173" t="s">
        <v>964</v>
      </c>
      <c r="E19" s="317"/>
      <c r="F19" s="317"/>
      <c r="G19" s="317"/>
      <c r="H19" s="360">
        <v>4</v>
      </c>
      <c r="I19" s="317"/>
      <c r="J19" s="360"/>
      <c r="K19" s="807"/>
      <c r="L19" s="815"/>
      <c r="M19" s="454"/>
      <c r="N19" s="454"/>
      <c r="O19" s="454"/>
      <c r="P19" s="454"/>
      <c r="Q19" s="454"/>
      <c r="R19" s="454"/>
      <c r="S19" s="454"/>
      <c r="T19" s="454"/>
      <c r="U19" s="454"/>
      <c r="V19" s="454"/>
      <c r="W19" s="454"/>
      <c r="X19" s="454"/>
      <c r="Y19" s="454"/>
      <c r="Z19" s="454"/>
      <c r="AA19" s="454"/>
      <c r="AB19" s="454"/>
      <c r="AC19" s="454"/>
      <c r="AD19" s="454"/>
      <c r="AE19" s="454"/>
      <c r="AF19" s="454"/>
      <c r="AG19" s="454"/>
      <c r="AH19" s="454"/>
      <c r="AI19" s="454"/>
      <c r="AJ19" s="454"/>
      <c r="AK19" s="454"/>
      <c r="AL19" s="454"/>
      <c r="AM19" s="454"/>
      <c r="AN19" s="454"/>
      <c r="AO19" s="454"/>
      <c r="AP19" s="454"/>
      <c r="AQ19" s="454"/>
      <c r="AR19" s="454"/>
      <c r="AS19" s="454"/>
      <c r="AT19" s="454"/>
      <c r="AU19" s="454"/>
      <c r="AV19" s="454"/>
      <c r="AW19" s="454"/>
      <c r="AX19" s="454"/>
    </row>
    <row r="20" spans="1:50" ht="21" customHeight="1">
      <c r="A20" s="782"/>
      <c r="B20" s="813"/>
      <c r="C20" s="818" t="s">
        <v>164</v>
      </c>
      <c r="D20" s="173" t="s">
        <v>442</v>
      </c>
      <c r="E20" s="317"/>
      <c r="F20" s="317"/>
      <c r="G20" s="317"/>
      <c r="H20" s="360"/>
      <c r="I20" s="317"/>
      <c r="J20" s="360"/>
      <c r="K20" s="807">
        <f>SUM(E20:J27)</f>
        <v>5</v>
      </c>
      <c r="L20" s="815"/>
    </row>
    <row r="21" spans="1:50" ht="21" customHeight="1">
      <c r="A21" s="782"/>
      <c r="B21" s="813"/>
      <c r="C21" s="818"/>
      <c r="D21" s="173" t="s">
        <v>444</v>
      </c>
      <c r="E21" s="317"/>
      <c r="F21" s="317"/>
      <c r="G21" s="317">
        <v>4</v>
      </c>
      <c r="H21" s="372"/>
      <c r="I21" s="317"/>
      <c r="J21" s="360"/>
      <c r="K21" s="807"/>
      <c r="L21" s="815"/>
    </row>
    <row r="22" spans="1:50" ht="21" customHeight="1">
      <c r="A22" s="782"/>
      <c r="B22" s="813"/>
      <c r="C22" s="818"/>
      <c r="D22" s="173" t="s">
        <v>831</v>
      </c>
      <c r="E22" s="317"/>
      <c r="F22" s="317"/>
      <c r="G22" s="317"/>
      <c r="H22" s="372"/>
      <c r="I22" s="317"/>
      <c r="J22" s="360"/>
      <c r="K22" s="807"/>
      <c r="L22" s="815"/>
    </row>
    <row r="23" spans="1:50" s="315" customFormat="1" ht="21" customHeight="1">
      <c r="A23" s="782"/>
      <c r="B23" s="813"/>
      <c r="C23" s="818"/>
      <c r="D23" s="173" t="s">
        <v>874</v>
      </c>
      <c r="E23" s="317"/>
      <c r="F23" s="317"/>
      <c r="G23" s="317"/>
      <c r="H23" s="372"/>
      <c r="I23" s="317"/>
      <c r="J23" s="360"/>
      <c r="K23" s="807"/>
      <c r="L23" s="815"/>
      <c r="M23" s="454"/>
      <c r="N23" s="454"/>
      <c r="O23" s="454"/>
      <c r="P23" s="454"/>
      <c r="Q23" s="454"/>
      <c r="R23" s="454"/>
      <c r="S23" s="454"/>
      <c r="T23" s="454"/>
      <c r="U23" s="454"/>
      <c r="V23" s="454"/>
      <c r="W23" s="454"/>
      <c r="X23" s="454"/>
      <c r="Y23" s="454"/>
      <c r="Z23" s="454"/>
      <c r="AA23" s="454"/>
      <c r="AB23" s="454"/>
      <c r="AC23" s="454"/>
      <c r="AD23" s="454"/>
      <c r="AE23" s="454"/>
      <c r="AF23" s="454"/>
      <c r="AG23" s="454"/>
      <c r="AH23" s="454"/>
      <c r="AI23" s="454"/>
      <c r="AJ23" s="454"/>
      <c r="AK23" s="454"/>
      <c r="AL23" s="454"/>
      <c r="AM23" s="454"/>
      <c r="AN23" s="454"/>
      <c r="AO23" s="454"/>
      <c r="AP23" s="454"/>
      <c r="AQ23" s="454"/>
      <c r="AR23" s="454"/>
      <c r="AS23" s="454"/>
      <c r="AT23" s="454"/>
      <c r="AU23" s="454"/>
      <c r="AV23" s="454"/>
      <c r="AW23" s="454"/>
      <c r="AX23" s="454"/>
    </row>
    <row r="24" spans="1:50" s="315" customFormat="1" ht="21" customHeight="1">
      <c r="A24" s="782"/>
      <c r="B24" s="813"/>
      <c r="C24" s="818"/>
      <c r="D24" s="173" t="s">
        <v>1001</v>
      </c>
      <c r="E24" s="317"/>
      <c r="F24" s="317"/>
      <c r="G24" s="317"/>
      <c r="H24" s="372"/>
      <c r="I24" s="317"/>
      <c r="J24" s="360"/>
      <c r="K24" s="807"/>
      <c r="L24" s="815"/>
      <c r="M24" s="454"/>
      <c r="N24" s="454"/>
      <c r="O24" s="454"/>
      <c r="P24" s="454"/>
      <c r="Q24" s="454"/>
      <c r="R24" s="454"/>
      <c r="S24" s="454"/>
      <c r="T24" s="454"/>
      <c r="U24" s="454"/>
      <c r="V24" s="454"/>
      <c r="W24" s="454"/>
      <c r="X24" s="454"/>
      <c r="Y24" s="454"/>
      <c r="Z24" s="454"/>
      <c r="AA24" s="454"/>
      <c r="AB24" s="454"/>
      <c r="AC24" s="454"/>
      <c r="AD24" s="454"/>
      <c r="AE24" s="454"/>
      <c r="AF24" s="454"/>
      <c r="AG24" s="454"/>
      <c r="AH24" s="454"/>
      <c r="AI24" s="454"/>
      <c r="AJ24" s="454"/>
      <c r="AK24" s="454"/>
      <c r="AL24" s="454"/>
      <c r="AM24" s="454"/>
      <c r="AN24" s="454"/>
      <c r="AO24" s="454"/>
      <c r="AP24" s="454"/>
      <c r="AQ24" s="454"/>
      <c r="AR24" s="454"/>
      <c r="AS24" s="454"/>
      <c r="AT24" s="454"/>
      <c r="AU24" s="454"/>
      <c r="AV24" s="454"/>
      <c r="AW24" s="454"/>
      <c r="AX24" s="454"/>
    </row>
    <row r="25" spans="1:50" s="315" customFormat="1" ht="21" customHeight="1">
      <c r="A25" s="782"/>
      <c r="B25" s="813"/>
      <c r="C25" s="818"/>
      <c r="D25" s="173" t="s">
        <v>860</v>
      </c>
      <c r="E25" s="317"/>
      <c r="F25" s="317"/>
      <c r="G25" s="317"/>
      <c r="H25" s="372"/>
      <c r="I25" s="317"/>
      <c r="J25" s="360"/>
      <c r="K25" s="807"/>
      <c r="L25" s="815"/>
      <c r="M25" s="454"/>
      <c r="N25" s="454"/>
      <c r="O25" s="454"/>
      <c r="P25" s="454"/>
      <c r="Q25" s="454"/>
      <c r="R25" s="454"/>
      <c r="S25" s="454"/>
      <c r="T25" s="454"/>
      <c r="U25" s="454"/>
      <c r="V25" s="454"/>
      <c r="W25" s="454"/>
      <c r="X25" s="454"/>
      <c r="Y25" s="454"/>
      <c r="Z25" s="454"/>
      <c r="AA25" s="454"/>
      <c r="AB25" s="454"/>
      <c r="AC25" s="454"/>
      <c r="AD25" s="454"/>
      <c r="AE25" s="454"/>
      <c r="AF25" s="454"/>
      <c r="AG25" s="454"/>
      <c r="AH25" s="454"/>
      <c r="AI25" s="454"/>
      <c r="AJ25" s="454"/>
      <c r="AK25" s="454"/>
      <c r="AL25" s="454"/>
      <c r="AM25" s="454"/>
      <c r="AN25" s="454"/>
      <c r="AO25" s="454"/>
      <c r="AP25" s="454"/>
      <c r="AQ25" s="454"/>
      <c r="AR25" s="454"/>
      <c r="AS25" s="454"/>
      <c r="AT25" s="454"/>
      <c r="AU25" s="454"/>
      <c r="AV25" s="454"/>
      <c r="AW25" s="454"/>
      <c r="AX25" s="454"/>
    </row>
    <row r="26" spans="1:50" s="315" customFormat="1" ht="21" customHeight="1">
      <c r="A26" s="782"/>
      <c r="B26" s="813"/>
      <c r="C26" s="818"/>
      <c r="D26" s="173" t="s">
        <v>861</v>
      </c>
      <c r="E26" s="317"/>
      <c r="F26" s="317"/>
      <c r="G26" s="317"/>
      <c r="H26" s="372"/>
      <c r="I26" s="317"/>
      <c r="J26" s="360"/>
      <c r="K26" s="807"/>
      <c r="L26" s="815"/>
      <c r="M26" s="454"/>
      <c r="N26" s="454"/>
      <c r="O26" s="454"/>
      <c r="P26" s="454"/>
      <c r="Q26" s="454"/>
      <c r="R26" s="454"/>
      <c r="S26" s="454"/>
      <c r="T26" s="454"/>
      <c r="U26" s="454"/>
      <c r="V26" s="454"/>
      <c r="W26" s="454"/>
      <c r="X26" s="454"/>
      <c r="Y26" s="454"/>
      <c r="Z26" s="454"/>
      <c r="AA26" s="454"/>
      <c r="AB26" s="454"/>
      <c r="AC26" s="454"/>
      <c r="AD26" s="454"/>
      <c r="AE26" s="454"/>
      <c r="AF26" s="454"/>
      <c r="AG26" s="454"/>
      <c r="AH26" s="454"/>
      <c r="AI26" s="454"/>
      <c r="AJ26" s="454"/>
      <c r="AK26" s="454"/>
      <c r="AL26" s="454"/>
      <c r="AM26" s="454"/>
      <c r="AN26" s="454"/>
      <c r="AO26" s="454"/>
      <c r="AP26" s="454"/>
      <c r="AQ26" s="454"/>
      <c r="AR26" s="454"/>
      <c r="AS26" s="454"/>
      <c r="AT26" s="454"/>
      <c r="AU26" s="454"/>
      <c r="AV26" s="454"/>
      <c r="AW26" s="454"/>
      <c r="AX26" s="454"/>
    </row>
    <row r="27" spans="1:50" s="315" customFormat="1" ht="21" customHeight="1">
      <c r="A27" s="782"/>
      <c r="B27" s="813"/>
      <c r="C27" s="818"/>
      <c r="D27" s="173" t="s">
        <v>928</v>
      </c>
      <c r="E27" s="317"/>
      <c r="F27" s="317">
        <v>1</v>
      </c>
      <c r="G27" s="317"/>
      <c r="H27" s="372"/>
      <c r="I27" s="317"/>
      <c r="J27" s="360"/>
      <c r="K27" s="807"/>
      <c r="L27" s="815"/>
      <c r="M27" s="454"/>
      <c r="N27" s="454"/>
      <c r="O27" s="454"/>
      <c r="P27" s="454"/>
      <c r="Q27" s="454"/>
      <c r="R27" s="454"/>
      <c r="S27" s="454"/>
      <c r="T27" s="454"/>
      <c r="U27" s="454"/>
      <c r="V27" s="454"/>
      <c r="W27" s="454"/>
      <c r="X27" s="454"/>
      <c r="Y27" s="454"/>
      <c r="Z27" s="454"/>
      <c r="AA27" s="454"/>
      <c r="AB27" s="454"/>
      <c r="AC27" s="454"/>
      <c r="AD27" s="454"/>
      <c r="AE27" s="454"/>
      <c r="AF27" s="454"/>
      <c r="AG27" s="454"/>
      <c r="AH27" s="454"/>
      <c r="AI27" s="454"/>
      <c r="AJ27" s="454"/>
      <c r="AK27" s="454"/>
      <c r="AL27" s="454"/>
      <c r="AM27" s="454"/>
      <c r="AN27" s="454"/>
      <c r="AO27" s="454"/>
      <c r="AP27" s="454"/>
      <c r="AQ27" s="454"/>
      <c r="AR27" s="454"/>
      <c r="AS27" s="454"/>
      <c r="AT27" s="454"/>
      <c r="AU27" s="454"/>
      <c r="AV27" s="454"/>
      <c r="AW27" s="454"/>
      <c r="AX27" s="454"/>
    </row>
    <row r="28" spans="1:50" s="315" customFormat="1" ht="21" customHeight="1">
      <c r="A28" s="782"/>
      <c r="B28" s="813"/>
      <c r="C28" s="818" t="s">
        <v>165</v>
      </c>
      <c r="D28" s="173" t="s">
        <v>445</v>
      </c>
      <c r="E28" s="317"/>
      <c r="F28" s="317"/>
      <c r="G28" s="317"/>
      <c r="H28" s="372">
        <v>2</v>
      </c>
      <c r="I28" s="317"/>
      <c r="J28" s="360"/>
      <c r="K28" s="803">
        <f>SUM(E28:J36)</f>
        <v>7</v>
      </c>
      <c r="L28" s="815"/>
      <c r="M28" s="454"/>
      <c r="N28" s="454"/>
      <c r="O28" s="454"/>
      <c r="P28" s="454"/>
      <c r="Q28" s="454"/>
      <c r="R28" s="454"/>
      <c r="S28" s="454"/>
      <c r="T28" s="454"/>
      <c r="U28" s="454"/>
      <c r="V28" s="454"/>
      <c r="W28" s="454"/>
      <c r="X28" s="454"/>
      <c r="Y28" s="454"/>
      <c r="Z28" s="454"/>
      <c r="AA28" s="454"/>
      <c r="AB28" s="454"/>
      <c r="AC28" s="454"/>
      <c r="AD28" s="454"/>
      <c r="AE28" s="454"/>
      <c r="AF28" s="454"/>
      <c r="AG28" s="454"/>
      <c r="AH28" s="454"/>
      <c r="AI28" s="454"/>
      <c r="AJ28" s="454"/>
      <c r="AK28" s="454"/>
      <c r="AL28" s="454"/>
      <c r="AM28" s="454"/>
      <c r="AN28" s="454"/>
      <c r="AO28" s="454"/>
      <c r="AP28" s="454"/>
      <c r="AQ28" s="454"/>
      <c r="AR28" s="454"/>
      <c r="AS28" s="454"/>
      <c r="AT28" s="454"/>
      <c r="AU28" s="454"/>
      <c r="AV28" s="454"/>
      <c r="AW28" s="454"/>
      <c r="AX28" s="454"/>
    </row>
    <row r="29" spans="1:50" s="315" customFormat="1" ht="21" customHeight="1">
      <c r="A29" s="782"/>
      <c r="B29" s="813"/>
      <c r="C29" s="818"/>
      <c r="D29" s="173" t="s">
        <v>484</v>
      </c>
      <c r="E29" s="317"/>
      <c r="F29" s="317"/>
      <c r="G29" s="317"/>
      <c r="H29" s="372"/>
      <c r="I29" s="317"/>
      <c r="J29" s="360"/>
      <c r="K29" s="803"/>
      <c r="L29" s="815"/>
      <c r="M29" s="454"/>
      <c r="N29" s="454"/>
      <c r="O29" s="454"/>
      <c r="P29" s="454"/>
      <c r="Q29" s="454"/>
      <c r="R29" s="454"/>
      <c r="S29" s="454"/>
      <c r="T29" s="454"/>
      <c r="U29" s="454"/>
      <c r="V29" s="454"/>
      <c r="W29" s="454"/>
      <c r="X29" s="454"/>
      <c r="Y29" s="454"/>
      <c r="Z29" s="454"/>
      <c r="AA29" s="454"/>
      <c r="AB29" s="454"/>
      <c r="AC29" s="454"/>
      <c r="AD29" s="454"/>
      <c r="AE29" s="454"/>
      <c r="AF29" s="454"/>
      <c r="AG29" s="454"/>
      <c r="AH29" s="454"/>
      <c r="AI29" s="454"/>
      <c r="AJ29" s="454"/>
      <c r="AK29" s="454"/>
      <c r="AL29" s="454"/>
      <c r="AM29" s="454"/>
      <c r="AN29" s="454"/>
      <c r="AO29" s="454"/>
      <c r="AP29" s="454"/>
      <c r="AQ29" s="454"/>
      <c r="AR29" s="454"/>
      <c r="AS29" s="454"/>
      <c r="AT29" s="454"/>
      <c r="AU29" s="454"/>
      <c r="AV29" s="454"/>
      <c r="AW29" s="454"/>
      <c r="AX29" s="454"/>
    </row>
    <row r="30" spans="1:50" ht="21" customHeight="1">
      <c r="A30" s="782"/>
      <c r="B30" s="813"/>
      <c r="C30" s="818"/>
      <c r="D30" s="173" t="s">
        <v>894</v>
      </c>
      <c r="E30" s="317">
        <v>2</v>
      </c>
      <c r="F30" s="317"/>
      <c r="G30" s="317"/>
      <c r="H30" s="372"/>
      <c r="I30" s="317">
        <v>1</v>
      </c>
      <c r="J30" s="360"/>
      <c r="K30" s="803"/>
      <c r="L30" s="815"/>
    </row>
    <row r="31" spans="1:50" ht="21" customHeight="1">
      <c r="A31" s="782"/>
      <c r="B31" s="813"/>
      <c r="C31" s="818"/>
      <c r="D31" s="173" t="s">
        <v>895</v>
      </c>
      <c r="E31" s="317"/>
      <c r="F31" s="317"/>
      <c r="G31" s="317"/>
      <c r="H31" s="372"/>
      <c r="I31" s="317"/>
      <c r="J31" s="360"/>
      <c r="K31" s="803"/>
      <c r="L31" s="815"/>
    </row>
    <row r="32" spans="1:50" ht="21" customHeight="1">
      <c r="A32" s="782"/>
      <c r="B32" s="813"/>
      <c r="C32" s="818"/>
      <c r="D32" s="173" t="s">
        <v>446</v>
      </c>
      <c r="E32" s="317"/>
      <c r="F32" s="317"/>
      <c r="G32" s="317">
        <v>2</v>
      </c>
      <c r="H32" s="372"/>
      <c r="I32" s="317"/>
      <c r="J32" s="360"/>
      <c r="K32" s="803"/>
      <c r="L32" s="815"/>
    </row>
    <row r="33" spans="1:50" ht="28.5" customHeight="1">
      <c r="A33" s="782"/>
      <c r="B33" s="813"/>
      <c r="C33" s="818"/>
      <c r="D33" s="217" t="s">
        <v>447</v>
      </c>
      <c r="E33" s="317"/>
      <c r="F33" s="317"/>
      <c r="G33" s="317"/>
      <c r="H33" s="372"/>
      <c r="I33" s="317"/>
      <c r="J33" s="360"/>
      <c r="K33" s="803"/>
      <c r="L33" s="815"/>
    </row>
    <row r="34" spans="1:50" s="315" customFormat="1" ht="28.5" customHeight="1">
      <c r="A34" s="782"/>
      <c r="B34" s="813"/>
      <c r="C34" s="818"/>
      <c r="D34" s="217" t="s">
        <v>921</v>
      </c>
      <c r="E34" s="317"/>
      <c r="F34" s="317"/>
      <c r="G34" s="317"/>
      <c r="H34" s="372"/>
      <c r="I34" s="317"/>
      <c r="J34" s="360"/>
      <c r="K34" s="803"/>
      <c r="L34" s="815"/>
      <c r="M34" s="454"/>
      <c r="N34" s="454"/>
      <c r="O34" s="454"/>
      <c r="P34" s="454"/>
      <c r="Q34" s="454"/>
      <c r="R34" s="454"/>
      <c r="S34" s="454"/>
      <c r="T34" s="454"/>
      <c r="U34" s="454"/>
      <c r="V34" s="454"/>
      <c r="W34" s="454"/>
      <c r="X34" s="454"/>
      <c r="Y34" s="454"/>
      <c r="Z34" s="454"/>
      <c r="AA34" s="454"/>
      <c r="AB34" s="454"/>
      <c r="AC34" s="454"/>
      <c r="AD34" s="454"/>
      <c r="AE34" s="454"/>
      <c r="AF34" s="454"/>
      <c r="AG34" s="454"/>
      <c r="AH34" s="454"/>
      <c r="AI34" s="454"/>
      <c r="AJ34" s="454"/>
      <c r="AK34" s="454"/>
      <c r="AL34" s="454"/>
      <c r="AM34" s="454"/>
      <c r="AN34" s="454"/>
      <c r="AO34" s="454"/>
      <c r="AP34" s="454"/>
      <c r="AQ34" s="454"/>
      <c r="AR34" s="454"/>
      <c r="AS34" s="454"/>
      <c r="AT34" s="454"/>
      <c r="AU34" s="454"/>
      <c r="AV34" s="454"/>
      <c r="AW34" s="454"/>
      <c r="AX34" s="454"/>
    </row>
    <row r="35" spans="1:50" s="315" customFormat="1" ht="28.5" customHeight="1">
      <c r="A35" s="782"/>
      <c r="B35" s="813"/>
      <c r="C35" s="818"/>
      <c r="D35" s="217" t="s">
        <v>922</v>
      </c>
      <c r="E35" s="317"/>
      <c r="F35" s="317"/>
      <c r="G35" s="317"/>
      <c r="H35" s="372"/>
      <c r="I35" s="317"/>
      <c r="J35" s="360"/>
      <c r="K35" s="803"/>
      <c r="L35" s="815"/>
      <c r="M35" s="454"/>
      <c r="N35" s="454"/>
      <c r="O35" s="454"/>
      <c r="P35" s="454"/>
      <c r="Q35" s="454"/>
      <c r="R35" s="454"/>
      <c r="S35" s="454"/>
      <c r="T35" s="454"/>
      <c r="U35" s="454"/>
      <c r="V35" s="454"/>
      <c r="W35" s="454"/>
      <c r="X35" s="454"/>
      <c r="Y35" s="454"/>
      <c r="Z35" s="454"/>
      <c r="AA35" s="454"/>
      <c r="AB35" s="454"/>
      <c r="AC35" s="454"/>
      <c r="AD35" s="454"/>
      <c r="AE35" s="454"/>
      <c r="AF35" s="454"/>
      <c r="AG35" s="454"/>
      <c r="AH35" s="454"/>
      <c r="AI35" s="454"/>
      <c r="AJ35" s="454"/>
      <c r="AK35" s="454"/>
      <c r="AL35" s="454"/>
      <c r="AM35" s="454"/>
      <c r="AN35" s="454"/>
      <c r="AO35" s="454"/>
      <c r="AP35" s="454"/>
      <c r="AQ35" s="454"/>
      <c r="AR35" s="454"/>
      <c r="AS35" s="454"/>
      <c r="AT35" s="454"/>
      <c r="AU35" s="454"/>
      <c r="AV35" s="454"/>
      <c r="AW35" s="454"/>
      <c r="AX35" s="454"/>
    </row>
    <row r="36" spans="1:50" s="315" customFormat="1" ht="28.5" customHeight="1">
      <c r="A36" s="782"/>
      <c r="B36" s="813"/>
      <c r="C36" s="818"/>
      <c r="D36" s="217" t="s">
        <v>447</v>
      </c>
      <c r="E36" s="317"/>
      <c r="F36" s="317"/>
      <c r="G36" s="317"/>
      <c r="H36" s="372"/>
      <c r="I36" s="317"/>
      <c r="J36" s="360"/>
      <c r="K36" s="803"/>
      <c r="L36" s="815"/>
      <c r="M36" s="454"/>
      <c r="N36" s="454"/>
      <c r="O36" s="454"/>
      <c r="P36" s="454"/>
      <c r="Q36" s="454"/>
      <c r="R36" s="454"/>
      <c r="S36" s="454"/>
      <c r="T36" s="454"/>
      <c r="U36" s="454"/>
      <c r="V36" s="454"/>
      <c r="W36" s="454"/>
      <c r="X36" s="454"/>
      <c r="Y36" s="454"/>
      <c r="Z36" s="454"/>
      <c r="AA36" s="454"/>
      <c r="AB36" s="454"/>
      <c r="AC36" s="454"/>
      <c r="AD36" s="454"/>
      <c r="AE36" s="454"/>
      <c r="AF36" s="454"/>
      <c r="AG36" s="454"/>
      <c r="AH36" s="454"/>
      <c r="AI36" s="454"/>
      <c r="AJ36" s="454"/>
      <c r="AK36" s="454"/>
      <c r="AL36" s="454"/>
      <c r="AM36" s="454"/>
      <c r="AN36" s="454"/>
      <c r="AO36" s="454"/>
      <c r="AP36" s="454"/>
      <c r="AQ36" s="454"/>
      <c r="AR36" s="454"/>
      <c r="AS36" s="454"/>
      <c r="AT36" s="454"/>
      <c r="AU36" s="454"/>
      <c r="AV36" s="454"/>
      <c r="AW36" s="454"/>
      <c r="AX36" s="454"/>
    </row>
    <row r="37" spans="1:50" ht="21" customHeight="1">
      <c r="A37" s="782"/>
      <c r="B37" s="813"/>
      <c r="C37" s="818" t="s">
        <v>213</v>
      </c>
      <c r="D37" s="173" t="s">
        <v>448</v>
      </c>
      <c r="E37" s="317">
        <v>1</v>
      </c>
      <c r="F37" s="317">
        <v>4</v>
      </c>
      <c r="G37" s="317">
        <v>5</v>
      </c>
      <c r="H37" s="372">
        <v>2</v>
      </c>
      <c r="I37" s="317"/>
      <c r="J37" s="360"/>
      <c r="K37" s="803">
        <f>SUM(E37:J40)</f>
        <v>13</v>
      </c>
      <c r="L37" s="815"/>
    </row>
    <row r="38" spans="1:50" ht="21" customHeight="1">
      <c r="A38" s="782"/>
      <c r="B38" s="813"/>
      <c r="C38" s="818"/>
      <c r="D38" s="173" t="s">
        <v>449</v>
      </c>
      <c r="E38" s="317"/>
      <c r="F38" s="317"/>
      <c r="G38" s="317">
        <v>1</v>
      </c>
      <c r="H38" s="372"/>
      <c r="I38" s="317"/>
      <c r="J38" s="360"/>
      <c r="K38" s="803"/>
      <c r="L38" s="815"/>
    </row>
    <row r="39" spans="1:50" s="315" customFormat="1" ht="21" customHeight="1">
      <c r="A39" s="782"/>
      <c r="B39" s="730"/>
      <c r="C39" s="818"/>
      <c r="D39" s="173" t="s">
        <v>1178</v>
      </c>
      <c r="E39" s="317"/>
      <c r="F39" s="317"/>
      <c r="G39" s="317"/>
      <c r="H39" s="372"/>
      <c r="I39" s="317"/>
      <c r="J39" s="360"/>
      <c r="K39" s="803"/>
      <c r="L39" s="815"/>
      <c r="M39" s="454"/>
      <c r="N39" s="454"/>
      <c r="O39" s="454"/>
      <c r="P39" s="454"/>
      <c r="Q39" s="454"/>
      <c r="R39" s="454"/>
      <c r="S39" s="454"/>
      <c r="T39" s="454"/>
      <c r="U39" s="454"/>
      <c r="V39" s="454"/>
      <c r="W39" s="454"/>
      <c r="X39" s="454"/>
      <c r="Y39" s="454"/>
      <c r="Z39" s="454"/>
      <c r="AA39" s="454"/>
      <c r="AB39" s="454"/>
      <c r="AC39" s="454"/>
      <c r="AD39" s="454"/>
      <c r="AE39" s="454"/>
      <c r="AF39" s="454"/>
      <c r="AG39" s="454"/>
      <c r="AH39" s="454"/>
      <c r="AI39" s="454"/>
      <c r="AJ39" s="454"/>
      <c r="AK39" s="454"/>
      <c r="AL39" s="454"/>
      <c r="AM39" s="454"/>
      <c r="AN39" s="454"/>
      <c r="AO39" s="454"/>
      <c r="AP39" s="454"/>
      <c r="AQ39" s="454"/>
      <c r="AR39" s="454"/>
      <c r="AS39" s="454"/>
      <c r="AT39" s="454"/>
      <c r="AU39" s="454"/>
      <c r="AV39" s="454"/>
      <c r="AW39" s="454"/>
      <c r="AX39" s="454"/>
    </row>
    <row r="40" spans="1:50" s="315" customFormat="1" ht="21" customHeight="1">
      <c r="A40" s="782"/>
      <c r="B40" s="434"/>
      <c r="C40" s="818"/>
      <c r="D40" s="173" t="s">
        <v>820</v>
      </c>
      <c r="E40" s="317"/>
      <c r="F40" s="317"/>
      <c r="G40" s="317"/>
      <c r="H40" s="372"/>
      <c r="I40" s="317"/>
      <c r="J40" s="360"/>
      <c r="K40" s="803"/>
      <c r="L40" s="815"/>
      <c r="M40" s="454"/>
      <c r="N40" s="454"/>
      <c r="O40" s="454"/>
      <c r="P40" s="454"/>
      <c r="Q40" s="454"/>
      <c r="R40" s="454"/>
      <c r="S40" s="454"/>
      <c r="T40" s="454"/>
      <c r="U40" s="454"/>
      <c r="V40" s="454"/>
      <c r="W40" s="454"/>
      <c r="X40" s="454"/>
      <c r="Y40" s="454"/>
      <c r="Z40" s="454"/>
      <c r="AA40" s="454"/>
      <c r="AB40" s="454"/>
      <c r="AC40" s="454"/>
      <c r="AD40" s="454"/>
      <c r="AE40" s="454"/>
      <c r="AF40" s="454"/>
      <c r="AG40" s="454"/>
      <c r="AH40" s="454"/>
      <c r="AI40" s="454"/>
      <c r="AJ40" s="454"/>
      <c r="AK40" s="454"/>
      <c r="AL40" s="454"/>
      <c r="AM40" s="454"/>
      <c r="AN40" s="454"/>
      <c r="AO40" s="454"/>
      <c r="AP40" s="454"/>
      <c r="AQ40" s="454"/>
      <c r="AR40" s="454"/>
      <c r="AS40" s="454"/>
      <c r="AT40" s="454"/>
      <c r="AU40" s="454"/>
      <c r="AV40" s="454"/>
      <c r="AW40" s="454"/>
      <c r="AX40" s="454"/>
    </row>
    <row r="41" spans="1:50" s="315" customFormat="1" ht="21" customHeight="1">
      <c r="A41" s="782"/>
      <c r="B41" s="625"/>
      <c r="C41" s="818" t="s">
        <v>875</v>
      </c>
      <c r="D41" s="173" t="s">
        <v>1002</v>
      </c>
      <c r="E41" s="317"/>
      <c r="F41" s="317"/>
      <c r="G41" s="317"/>
      <c r="H41" s="372"/>
      <c r="I41" s="317"/>
      <c r="J41" s="360"/>
      <c r="K41" s="624"/>
      <c r="L41" s="815"/>
      <c r="M41" s="454"/>
      <c r="N41" s="454"/>
      <c r="O41" s="454"/>
      <c r="P41" s="454"/>
      <c r="Q41" s="454"/>
      <c r="R41" s="454"/>
      <c r="S41" s="454"/>
      <c r="T41" s="454"/>
      <c r="U41" s="454"/>
      <c r="V41" s="454"/>
      <c r="W41" s="454"/>
      <c r="X41" s="454"/>
      <c r="Y41" s="454"/>
      <c r="Z41" s="454"/>
      <c r="AA41" s="454"/>
      <c r="AB41" s="454"/>
      <c r="AC41" s="454"/>
      <c r="AD41" s="454"/>
      <c r="AE41" s="454"/>
      <c r="AF41" s="454"/>
      <c r="AG41" s="454"/>
      <c r="AH41" s="454"/>
      <c r="AI41" s="454"/>
      <c r="AJ41" s="454"/>
      <c r="AK41" s="454"/>
      <c r="AL41" s="454"/>
      <c r="AM41" s="454"/>
      <c r="AN41" s="454"/>
      <c r="AO41" s="454"/>
      <c r="AP41" s="454"/>
      <c r="AQ41" s="454"/>
      <c r="AR41" s="454"/>
      <c r="AS41" s="454"/>
      <c r="AT41" s="454"/>
      <c r="AU41" s="454"/>
      <c r="AV41" s="454"/>
      <c r="AW41" s="454"/>
      <c r="AX41" s="454"/>
    </row>
    <row r="42" spans="1:50" s="315" customFormat="1" ht="21" customHeight="1">
      <c r="A42" s="782"/>
      <c r="B42" s="429"/>
      <c r="C42" s="818"/>
      <c r="D42" s="173" t="s">
        <v>896</v>
      </c>
      <c r="E42" s="317"/>
      <c r="F42" s="317"/>
      <c r="G42" s="317"/>
      <c r="H42" s="372"/>
      <c r="I42" s="317"/>
      <c r="J42" s="360"/>
      <c r="K42" s="803">
        <f>SUM(E42:J45)</f>
        <v>0</v>
      </c>
      <c r="L42" s="815"/>
      <c r="M42" s="454"/>
      <c r="N42" s="454"/>
      <c r="O42" s="454"/>
      <c r="P42" s="454"/>
      <c r="Q42" s="454"/>
      <c r="R42" s="454"/>
      <c r="S42" s="454"/>
      <c r="T42" s="454"/>
      <c r="U42" s="454"/>
      <c r="V42" s="454"/>
      <c r="W42" s="454"/>
      <c r="X42" s="454"/>
      <c r="Y42" s="454"/>
      <c r="Z42" s="454"/>
      <c r="AA42" s="454"/>
      <c r="AB42" s="454"/>
      <c r="AC42" s="454"/>
      <c r="AD42" s="454"/>
      <c r="AE42" s="454"/>
      <c r="AF42" s="454"/>
      <c r="AG42" s="454"/>
      <c r="AH42" s="454"/>
      <c r="AI42" s="454"/>
      <c r="AJ42" s="454"/>
      <c r="AK42" s="454"/>
      <c r="AL42" s="454"/>
      <c r="AM42" s="454"/>
      <c r="AN42" s="454"/>
      <c r="AO42" s="454"/>
      <c r="AP42" s="454"/>
      <c r="AQ42" s="454"/>
      <c r="AR42" s="454"/>
      <c r="AS42" s="454"/>
      <c r="AT42" s="454"/>
      <c r="AU42" s="454"/>
      <c r="AV42" s="454"/>
      <c r="AW42" s="454"/>
      <c r="AX42" s="454"/>
    </row>
    <row r="43" spans="1:50" s="315" customFormat="1" ht="21" customHeight="1">
      <c r="A43" s="782"/>
      <c r="B43" s="712"/>
      <c r="C43" s="818"/>
      <c r="D43" s="173" t="s">
        <v>448</v>
      </c>
      <c r="E43" s="317"/>
      <c r="F43" s="317"/>
      <c r="G43" s="317"/>
      <c r="H43" s="372"/>
      <c r="I43" s="317"/>
      <c r="J43" s="360"/>
      <c r="K43" s="803"/>
      <c r="L43" s="815"/>
      <c r="M43" s="454"/>
      <c r="N43" s="454"/>
      <c r="O43" s="454"/>
      <c r="P43" s="454"/>
      <c r="Q43" s="454"/>
      <c r="R43" s="454"/>
      <c r="S43" s="454"/>
      <c r="T43" s="454"/>
      <c r="U43" s="454"/>
      <c r="V43" s="454"/>
      <c r="W43" s="454"/>
      <c r="X43" s="454"/>
      <c r="Y43" s="454"/>
      <c r="Z43" s="454"/>
      <c r="AA43" s="454"/>
      <c r="AB43" s="454"/>
      <c r="AC43" s="454"/>
      <c r="AD43" s="454"/>
      <c r="AE43" s="454"/>
      <c r="AF43" s="454"/>
      <c r="AG43" s="454"/>
      <c r="AH43" s="454"/>
      <c r="AI43" s="454"/>
      <c r="AJ43" s="454"/>
      <c r="AK43" s="454"/>
      <c r="AL43" s="454"/>
      <c r="AM43" s="454"/>
      <c r="AN43" s="454"/>
      <c r="AO43" s="454"/>
      <c r="AP43" s="454"/>
      <c r="AQ43" s="454"/>
      <c r="AR43" s="454"/>
      <c r="AS43" s="454"/>
      <c r="AT43" s="454"/>
      <c r="AU43" s="454"/>
      <c r="AV43" s="454"/>
      <c r="AW43" s="454"/>
      <c r="AX43" s="454"/>
    </row>
    <row r="44" spans="1:50" s="315" customFormat="1" ht="21" customHeight="1">
      <c r="A44" s="782"/>
      <c r="B44" s="409"/>
      <c r="C44" s="818"/>
      <c r="D44" s="173" t="s">
        <v>1142</v>
      </c>
      <c r="E44" s="317"/>
      <c r="F44" s="317"/>
      <c r="G44" s="317"/>
      <c r="H44" s="372"/>
      <c r="I44" s="317"/>
      <c r="J44" s="360"/>
      <c r="K44" s="803"/>
      <c r="L44" s="815"/>
      <c r="M44" s="454"/>
      <c r="N44" s="454"/>
      <c r="O44" s="454"/>
      <c r="P44" s="454"/>
      <c r="Q44" s="454"/>
      <c r="R44" s="454"/>
      <c r="S44" s="454"/>
      <c r="T44" s="454"/>
      <c r="U44" s="454"/>
      <c r="V44" s="454"/>
      <c r="W44" s="454"/>
      <c r="X44" s="454"/>
      <c r="Y44" s="454"/>
      <c r="Z44" s="454"/>
      <c r="AA44" s="454"/>
      <c r="AB44" s="454"/>
      <c r="AC44" s="454"/>
      <c r="AD44" s="454"/>
      <c r="AE44" s="454"/>
      <c r="AF44" s="454"/>
      <c r="AG44" s="454"/>
      <c r="AH44" s="454"/>
      <c r="AI44" s="454"/>
      <c r="AJ44" s="454"/>
      <c r="AK44" s="454"/>
      <c r="AL44" s="454"/>
      <c r="AM44" s="454"/>
      <c r="AN44" s="454"/>
      <c r="AO44" s="454"/>
      <c r="AP44" s="454"/>
      <c r="AQ44" s="454"/>
      <c r="AR44" s="454"/>
      <c r="AS44" s="454"/>
      <c r="AT44" s="454"/>
      <c r="AU44" s="454"/>
      <c r="AV44" s="454"/>
      <c r="AW44" s="454"/>
      <c r="AX44" s="454"/>
    </row>
    <row r="45" spans="1:50" s="315" customFormat="1" ht="21" customHeight="1">
      <c r="A45" s="782"/>
      <c r="B45" s="429"/>
      <c r="C45" s="818"/>
      <c r="D45" s="173" t="s">
        <v>445</v>
      </c>
      <c r="E45" s="317"/>
      <c r="F45" s="317"/>
      <c r="G45" s="317"/>
      <c r="H45" s="372"/>
      <c r="I45" s="317"/>
      <c r="J45" s="360"/>
      <c r="K45" s="803"/>
      <c r="L45" s="816"/>
      <c r="M45" s="454"/>
      <c r="N45" s="454"/>
      <c r="O45" s="454"/>
      <c r="P45" s="454"/>
      <c r="Q45" s="454"/>
      <c r="R45" s="454"/>
      <c r="S45" s="454"/>
      <c r="T45" s="454"/>
      <c r="U45" s="454"/>
      <c r="V45" s="454"/>
      <c r="W45" s="454"/>
      <c r="X45" s="454"/>
      <c r="Y45" s="454"/>
      <c r="Z45" s="454"/>
      <c r="AA45" s="454"/>
      <c r="AB45" s="454"/>
      <c r="AC45" s="454"/>
      <c r="AD45" s="454"/>
      <c r="AE45" s="454"/>
      <c r="AF45" s="454"/>
      <c r="AG45" s="454"/>
      <c r="AH45" s="454"/>
      <c r="AI45" s="454"/>
      <c r="AJ45" s="454"/>
      <c r="AK45" s="454"/>
      <c r="AL45" s="454"/>
      <c r="AM45" s="454"/>
      <c r="AN45" s="454"/>
      <c r="AO45" s="454"/>
      <c r="AP45" s="454"/>
      <c r="AQ45" s="454"/>
      <c r="AR45" s="454"/>
      <c r="AS45" s="454"/>
      <c r="AT45" s="454"/>
      <c r="AU45" s="454"/>
      <c r="AV45" s="454"/>
      <c r="AW45" s="454"/>
      <c r="AX45" s="454"/>
    </row>
    <row r="46" spans="1:50" s="315" customFormat="1" ht="21" customHeight="1">
      <c r="A46" s="782"/>
      <c r="B46" s="708"/>
      <c r="C46" s="823" t="s">
        <v>13</v>
      </c>
      <c r="D46" s="235" t="s">
        <v>489</v>
      </c>
      <c r="E46" s="329"/>
      <c r="F46" s="329"/>
      <c r="G46" s="329"/>
      <c r="H46" s="707"/>
      <c r="I46" s="329"/>
      <c r="J46" s="396"/>
      <c r="K46" s="834">
        <f>SUM(E46:J55)</f>
        <v>2</v>
      </c>
      <c r="L46" s="855">
        <f>SUM(K46:K128)</f>
        <v>185</v>
      </c>
      <c r="M46" s="454"/>
      <c r="N46" s="454"/>
      <c r="O46" s="454"/>
      <c r="P46" s="454"/>
      <c r="Q46" s="454"/>
      <c r="R46" s="454"/>
      <c r="S46" s="454"/>
      <c r="T46" s="454"/>
      <c r="U46" s="454"/>
      <c r="V46" s="454"/>
      <c r="W46" s="454"/>
      <c r="X46" s="454"/>
      <c r="Y46" s="454"/>
      <c r="Z46" s="454"/>
      <c r="AA46" s="454"/>
      <c r="AB46" s="454"/>
      <c r="AC46" s="454"/>
      <c r="AD46" s="454"/>
      <c r="AE46" s="454"/>
      <c r="AF46" s="454"/>
      <c r="AG46" s="454"/>
      <c r="AH46" s="454"/>
      <c r="AI46" s="454"/>
      <c r="AJ46" s="454"/>
      <c r="AK46" s="454"/>
      <c r="AL46" s="454"/>
      <c r="AM46" s="454"/>
      <c r="AN46" s="454"/>
      <c r="AO46" s="454"/>
      <c r="AP46" s="454"/>
      <c r="AQ46" s="454"/>
      <c r="AR46" s="454"/>
      <c r="AS46" s="454"/>
      <c r="AT46" s="454"/>
      <c r="AU46" s="454"/>
      <c r="AV46" s="454"/>
      <c r="AW46" s="454"/>
      <c r="AX46" s="454"/>
    </row>
    <row r="47" spans="1:50" ht="21" customHeight="1">
      <c r="A47" s="782"/>
      <c r="B47" s="860" t="s">
        <v>144</v>
      </c>
      <c r="C47" s="823"/>
      <c r="D47" s="105" t="s">
        <v>450</v>
      </c>
      <c r="E47" s="316"/>
      <c r="F47" s="329"/>
      <c r="G47" s="316"/>
      <c r="H47" s="373"/>
      <c r="I47" s="316"/>
      <c r="J47" s="361"/>
      <c r="K47" s="834"/>
      <c r="L47" s="856"/>
    </row>
    <row r="48" spans="1:50" s="315" customFormat="1" ht="21" customHeight="1">
      <c r="A48" s="782"/>
      <c r="B48" s="860"/>
      <c r="C48" s="823"/>
      <c r="D48" s="105" t="s">
        <v>1186</v>
      </c>
      <c r="E48" s="316"/>
      <c r="F48" s="329"/>
      <c r="G48" s="316">
        <v>2</v>
      </c>
      <c r="H48" s="373"/>
      <c r="I48" s="316"/>
      <c r="J48" s="361"/>
      <c r="K48" s="834"/>
      <c r="L48" s="856"/>
      <c r="M48" s="454"/>
      <c r="N48" s="454"/>
      <c r="O48" s="454"/>
      <c r="P48" s="454"/>
      <c r="Q48" s="454"/>
      <c r="R48" s="454"/>
      <c r="S48" s="454"/>
      <c r="T48" s="454"/>
      <c r="U48" s="454"/>
      <c r="V48" s="454"/>
      <c r="W48" s="454"/>
      <c r="X48" s="454"/>
      <c r="Y48" s="454"/>
      <c r="Z48" s="454"/>
      <c r="AA48" s="454"/>
      <c r="AB48" s="454"/>
      <c r="AC48" s="454"/>
      <c r="AD48" s="454"/>
      <c r="AE48" s="454"/>
      <c r="AF48" s="454"/>
      <c r="AG48" s="454"/>
      <c r="AH48" s="454"/>
      <c r="AI48" s="454"/>
      <c r="AJ48" s="454"/>
      <c r="AK48" s="454"/>
      <c r="AL48" s="454"/>
      <c r="AM48" s="454"/>
      <c r="AN48" s="454"/>
      <c r="AO48" s="454"/>
      <c r="AP48" s="454"/>
      <c r="AQ48" s="454"/>
      <c r="AR48" s="454"/>
      <c r="AS48" s="454"/>
      <c r="AT48" s="454"/>
      <c r="AU48" s="454"/>
      <c r="AV48" s="454"/>
      <c r="AW48" s="454"/>
      <c r="AX48" s="454"/>
    </row>
    <row r="49" spans="1:50" ht="21" customHeight="1">
      <c r="A49" s="782"/>
      <c r="B49" s="860"/>
      <c r="C49" s="823"/>
      <c r="D49" s="105" t="s">
        <v>451</v>
      </c>
      <c r="E49" s="316"/>
      <c r="F49" s="329"/>
      <c r="G49" s="316"/>
      <c r="H49" s="373"/>
      <c r="I49" s="316"/>
      <c r="J49" s="361"/>
      <c r="K49" s="834"/>
      <c r="L49" s="856"/>
    </row>
    <row r="50" spans="1:50" ht="21" customHeight="1">
      <c r="A50" s="782"/>
      <c r="B50" s="860"/>
      <c r="C50" s="823"/>
      <c r="D50" s="105" t="s">
        <v>452</v>
      </c>
      <c r="E50" s="316"/>
      <c r="F50" s="329"/>
      <c r="G50" s="316"/>
      <c r="H50" s="373"/>
      <c r="I50" s="316"/>
      <c r="J50" s="361"/>
      <c r="K50" s="834"/>
      <c r="L50" s="856"/>
    </row>
    <row r="51" spans="1:50" ht="21" customHeight="1">
      <c r="A51" s="782"/>
      <c r="B51" s="860"/>
      <c r="C51" s="823"/>
      <c r="D51" s="105" t="s">
        <v>897</v>
      </c>
      <c r="E51" s="316"/>
      <c r="F51" s="329"/>
      <c r="G51" s="316"/>
      <c r="H51" s="373"/>
      <c r="I51" s="316"/>
      <c r="J51" s="361"/>
      <c r="K51" s="834"/>
      <c r="L51" s="856"/>
    </row>
    <row r="52" spans="1:50" ht="21" customHeight="1">
      <c r="A52" s="782"/>
      <c r="B52" s="860"/>
      <c r="C52" s="823"/>
      <c r="D52" s="105" t="s">
        <v>453</v>
      </c>
      <c r="E52" s="316"/>
      <c r="F52" s="329"/>
      <c r="G52" s="316"/>
      <c r="H52" s="373"/>
      <c r="I52" s="316"/>
      <c r="J52" s="361"/>
      <c r="K52" s="834"/>
      <c r="L52" s="856"/>
    </row>
    <row r="53" spans="1:50" ht="21" customHeight="1">
      <c r="A53" s="782"/>
      <c r="B53" s="860"/>
      <c r="C53" s="823"/>
      <c r="D53" s="105" t="s">
        <v>941</v>
      </c>
      <c r="E53" s="316"/>
      <c r="F53" s="329"/>
      <c r="G53" s="316"/>
      <c r="H53" s="373"/>
      <c r="I53" s="316"/>
      <c r="J53" s="361"/>
      <c r="K53" s="834"/>
      <c r="L53" s="856"/>
    </row>
    <row r="54" spans="1:50" ht="21" customHeight="1">
      <c r="A54" s="782"/>
      <c r="B54" s="860"/>
      <c r="C54" s="823"/>
      <c r="D54" s="105" t="s">
        <v>898</v>
      </c>
      <c r="E54" s="316"/>
      <c r="F54" s="329"/>
      <c r="G54" s="316"/>
      <c r="H54" s="373"/>
      <c r="I54" s="316"/>
      <c r="J54" s="361"/>
      <c r="K54" s="834"/>
      <c r="L54" s="856"/>
    </row>
    <row r="55" spans="1:50" ht="21" customHeight="1">
      <c r="A55" s="782"/>
      <c r="B55" s="860"/>
      <c r="C55" s="823"/>
      <c r="D55" s="105" t="s">
        <v>454</v>
      </c>
      <c r="E55" s="316"/>
      <c r="F55" s="329"/>
      <c r="G55" s="316"/>
      <c r="H55" s="373"/>
      <c r="I55" s="316"/>
      <c r="J55" s="361"/>
      <c r="K55" s="834"/>
      <c r="L55" s="856"/>
    </row>
    <row r="56" spans="1:50" ht="21" customHeight="1">
      <c r="A56" s="782"/>
      <c r="B56" s="860"/>
      <c r="C56" s="823" t="s">
        <v>271</v>
      </c>
      <c r="D56" s="105" t="s">
        <v>455</v>
      </c>
      <c r="E56" s="316">
        <v>2</v>
      </c>
      <c r="F56" s="329"/>
      <c r="G56" s="316"/>
      <c r="H56" s="361">
        <v>2</v>
      </c>
      <c r="I56" s="316"/>
      <c r="J56" s="396"/>
      <c r="K56" s="834">
        <f>SUM(E56:J80)</f>
        <v>5</v>
      </c>
      <c r="L56" s="856"/>
    </row>
    <row r="57" spans="1:50" s="315" customFormat="1" ht="21" customHeight="1">
      <c r="A57" s="782"/>
      <c r="B57" s="860"/>
      <c r="C57" s="823"/>
      <c r="D57" s="105" t="s">
        <v>1003</v>
      </c>
      <c r="E57" s="316"/>
      <c r="F57" s="329"/>
      <c r="G57" s="316"/>
      <c r="H57" s="361"/>
      <c r="I57" s="316"/>
      <c r="J57" s="396"/>
      <c r="K57" s="834"/>
      <c r="L57" s="856"/>
      <c r="M57" s="454"/>
      <c r="N57" s="454"/>
      <c r="O57" s="454"/>
      <c r="P57" s="454"/>
      <c r="Q57" s="454"/>
      <c r="R57" s="454"/>
      <c r="S57" s="454"/>
      <c r="T57" s="454"/>
      <c r="U57" s="454"/>
      <c r="V57" s="454"/>
      <c r="W57" s="454"/>
      <c r="X57" s="454"/>
      <c r="Y57" s="454"/>
      <c r="Z57" s="454"/>
      <c r="AA57" s="454"/>
      <c r="AB57" s="454"/>
      <c r="AC57" s="454"/>
      <c r="AD57" s="454"/>
      <c r="AE57" s="454"/>
      <c r="AF57" s="454"/>
      <c r="AG57" s="454"/>
      <c r="AH57" s="454"/>
      <c r="AI57" s="454"/>
      <c r="AJ57" s="454"/>
      <c r="AK57" s="454"/>
      <c r="AL57" s="454"/>
      <c r="AM57" s="454"/>
      <c r="AN57" s="454"/>
      <c r="AO57" s="454"/>
      <c r="AP57" s="454"/>
      <c r="AQ57" s="454"/>
      <c r="AR57" s="454"/>
      <c r="AS57" s="454"/>
      <c r="AT57" s="454"/>
      <c r="AU57" s="454"/>
      <c r="AV57" s="454"/>
      <c r="AW57" s="454"/>
      <c r="AX57" s="454"/>
    </row>
    <row r="58" spans="1:50" s="315" customFormat="1" ht="21" customHeight="1">
      <c r="A58" s="782"/>
      <c r="B58" s="860"/>
      <c r="C58" s="823"/>
      <c r="D58" s="105" t="s">
        <v>1004</v>
      </c>
      <c r="E58" s="316"/>
      <c r="F58" s="329"/>
      <c r="G58" s="316"/>
      <c r="H58" s="361"/>
      <c r="I58" s="316"/>
      <c r="J58" s="396"/>
      <c r="K58" s="834"/>
      <c r="L58" s="856"/>
      <c r="M58" s="454"/>
      <c r="N58" s="454"/>
      <c r="O58" s="454"/>
      <c r="P58" s="454"/>
      <c r="Q58" s="454"/>
      <c r="R58" s="454"/>
      <c r="S58" s="454"/>
      <c r="T58" s="454"/>
      <c r="U58" s="454"/>
      <c r="V58" s="454"/>
      <c r="W58" s="454"/>
      <c r="X58" s="454"/>
      <c r="Y58" s="454"/>
      <c r="Z58" s="454"/>
      <c r="AA58" s="454"/>
      <c r="AB58" s="454"/>
      <c r="AC58" s="454"/>
      <c r="AD58" s="454"/>
      <c r="AE58" s="454"/>
      <c r="AF58" s="454"/>
      <c r="AG58" s="454"/>
      <c r="AH58" s="454"/>
      <c r="AI58" s="454"/>
      <c r="AJ58" s="454"/>
      <c r="AK58" s="454"/>
      <c r="AL58" s="454"/>
      <c r="AM58" s="454"/>
      <c r="AN58" s="454"/>
      <c r="AO58" s="454"/>
      <c r="AP58" s="454"/>
      <c r="AQ58" s="454"/>
      <c r="AR58" s="454"/>
      <c r="AS58" s="454"/>
      <c r="AT58" s="454"/>
      <c r="AU58" s="454"/>
      <c r="AV58" s="454"/>
      <c r="AW58" s="454"/>
      <c r="AX58" s="454"/>
    </row>
    <row r="59" spans="1:50" ht="21" customHeight="1">
      <c r="A59" s="782"/>
      <c r="B59" s="860"/>
      <c r="C59" s="823"/>
      <c r="D59" s="218" t="s">
        <v>456</v>
      </c>
      <c r="E59" s="316"/>
      <c r="F59" s="329"/>
      <c r="G59" s="316"/>
      <c r="H59" s="373"/>
      <c r="I59" s="316"/>
      <c r="J59" s="361"/>
      <c r="K59" s="834"/>
      <c r="L59" s="856"/>
    </row>
    <row r="60" spans="1:50" ht="21" customHeight="1">
      <c r="A60" s="782"/>
      <c r="B60" s="860"/>
      <c r="C60" s="823"/>
      <c r="D60" s="219" t="s">
        <v>457</v>
      </c>
      <c r="E60" s="316"/>
      <c r="F60" s="329"/>
      <c r="G60" s="316"/>
      <c r="H60" s="373"/>
      <c r="I60" s="316"/>
      <c r="J60" s="361"/>
      <c r="K60" s="834"/>
      <c r="L60" s="856"/>
    </row>
    <row r="61" spans="1:50" ht="21" customHeight="1">
      <c r="A61" s="782"/>
      <c r="B61" s="860"/>
      <c r="C61" s="823"/>
      <c r="D61" s="219" t="s">
        <v>458</v>
      </c>
      <c r="E61" s="316"/>
      <c r="F61" s="329"/>
      <c r="G61" s="316"/>
      <c r="H61" s="373"/>
      <c r="I61" s="316"/>
      <c r="J61" s="361"/>
      <c r="K61" s="834"/>
      <c r="L61" s="856"/>
    </row>
    <row r="62" spans="1:50" ht="21" customHeight="1">
      <c r="A62" s="782"/>
      <c r="B62" s="860"/>
      <c r="C62" s="823"/>
      <c r="D62" s="219" t="s">
        <v>459</v>
      </c>
      <c r="E62" s="316"/>
      <c r="F62" s="329"/>
      <c r="G62" s="316"/>
      <c r="H62" s="373"/>
      <c r="I62" s="316"/>
      <c r="J62" s="361"/>
      <c r="K62" s="834"/>
      <c r="L62" s="856"/>
    </row>
    <row r="63" spans="1:50" ht="21" customHeight="1">
      <c r="A63" s="782"/>
      <c r="B63" s="860"/>
      <c r="C63" s="823"/>
      <c r="D63" s="218" t="s">
        <v>460</v>
      </c>
      <c r="E63" s="316"/>
      <c r="F63" s="329"/>
      <c r="G63" s="316"/>
      <c r="H63" s="373"/>
      <c r="I63" s="316"/>
      <c r="J63" s="361"/>
      <c r="K63" s="834"/>
      <c r="L63" s="856"/>
    </row>
    <row r="64" spans="1:50" ht="21" customHeight="1">
      <c r="A64" s="782"/>
      <c r="B64" s="860"/>
      <c r="C64" s="823"/>
      <c r="D64" s="218" t="s">
        <v>461</v>
      </c>
      <c r="E64" s="316"/>
      <c r="F64" s="329"/>
      <c r="G64" s="316"/>
      <c r="H64" s="373"/>
      <c r="I64" s="316"/>
      <c r="J64" s="361"/>
      <c r="K64" s="834"/>
      <c r="L64" s="856"/>
    </row>
    <row r="65" spans="1:50" ht="21" customHeight="1">
      <c r="A65" s="782"/>
      <c r="B65" s="860"/>
      <c r="C65" s="823"/>
      <c r="D65" s="105" t="s">
        <v>462</v>
      </c>
      <c r="E65" s="316"/>
      <c r="F65" s="329"/>
      <c r="G65" s="316"/>
      <c r="H65" s="316"/>
      <c r="I65" s="316"/>
      <c r="J65" s="361"/>
      <c r="K65" s="834"/>
      <c r="L65" s="856"/>
    </row>
    <row r="66" spans="1:50" ht="21" customHeight="1">
      <c r="A66" s="782"/>
      <c r="B66" s="860"/>
      <c r="C66" s="823"/>
      <c r="D66" s="105" t="s">
        <v>1125</v>
      </c>
      <c r="E66" s="316"/>
      <c r="F66" s="329"/>
      <c r="G66" s="316"/>
      <c r="H66" s="316"/>
      <c r="I66" s="316"/>
      <c r="J66" s="361"/>
      <c r="K66" s="834"/>
      <c r="L66" s="856"/>
    </row>
    <row r="67" spans="1:50" s="315" customFormat="1" ht="21" customHeight="1">
      <c r="A67" s="782"/>
      <c r="B67" s="860"/>
      <c r="C67" s="823"/>
      <c r="D67" s="105" t="s">
        <v>1135</v>
      </c>
      <c r="E67" s="316">
        <v>1</v>
      </c>
      <c r="F67" s="329"/>
      <c r="G67" s="316"/>
      <c r="H67" s="316"/>
      <c r="I67" s="316"/>
      <c r="J67" s="361"/>
      <c r="K67" s="834"/>
      <c r="L67" s="856"/>
      <c r="M67" s="454"/>
      <c r="N67" s="454"/>
      <c r="O67" s="454"/>
      <c r="P67" s="454"/>
      <c r="Q67" s="454"/>
      <c r="R67" s="454"/>
      <c r="S67" s="454"/>
      <c r="T67" s="454"/>
      <c r="U67" s="454"/>
      <c r="V67" s="454"/>
      <c r="W67" s="454"/>
      <c r="X67" s="454"/>
      <c r="Y67" s="454"/>
      <c r="Z67" s="454"/>
      <c r="AA67" s="454"/>
      <c r="AB67" s="454"/>
      <c r="AC67" s="454"/>
      <c r="AD67" s="454"/>
      <c r="AE67" s="454"/>
      <c r="AF67" s="454"/>
      <c r="AG67" s="454"/>
      <c r="AH67" s="454"/>
      <c r="AI67" s="454"/>
      <c r="AJ67" s="454"/>
      <c r="AK67" s="454"/>
      <c r="AL67" s="454"/>
      <c r="AM67" s="454"/>
      <c r="AN67" s="454"/>
      <c r="AO67" s="454"/>
      <c r="AP67" s="454"/>
      <c r="AQ67" s="454"/>
      <c r="AR67" s="454"/>
      <c r="AS67" s="454"/>
      <c r="AT67" s="454"/>
      <c r="AU67" s="454"/>
      <c r="AV67" s="454"/>
      <c r="AW67" s="454"/>
      <c r="AX67" s="454"/>
    </row>
    <row r="68" spans="1:50" ht="21" customHeight="1">
      <c r="A68" s="782"/>
      <c r="B68" s="860"/>
      <c r="C68" s="823"/>
      <c r="D68" s="105" t="s">
        <v>463</v>
      </c>
      <c r="E68" s="316"/>
      <c r="F68" s="329"/>
      <c r="G68" s="316"/>
      <c r="H68" s="316"/>
      <c r="I68" s="316"/>
      <c r="J68" s="361"/>
      <c r="K68" s="834"/>
      <c r="L68" s="856"/>
    </row>
    <row r="69" spans="1:50" ht="21" customHeight="1">
      <c r="A69" s="782"/>
      <c r="B69" s="860"/>
      <c r="C69" s="823"/>
      <c r="D69" s="105" t="s">
        <v>464</v>
      </c>
      <c r="E69" s="316"/>
      <c r="F69" s="329"/>
      <c r="G69" s="316"/>
      <c r="H69" s="316"/>
      <c r="I69" s="316"/>
      <c r="J69" s="361"/>
      <c r="K69" s="834"/>
      <c r="L69" s="856"/>
    </row>
    <row r="70" spans="1:50" ht="21" customHeight="1">
      <c r="A70" s="782"/>
      <c r="B70" s="860"/>
      <c r="C70" s="823"/>
      <c r="D70" s="105" t="s">
        <v>465</v>
      </c>
      <c r="E70" s="316"/>
      <c r="F70" s="329"/>
      <c r="G70" s="316"/>
      <c r="H70" s="316"/>
      <c r="I70" s="316"/>
      <c r="J70" s="361"/>
      <c r="K70" s="834"/>
      <c r="L70" s="856"/>
    </row>
    <row r="71" spans="1:50" ht="21" customHeight="1">
      <c r="A71" s="782"/>
      <c r="B71" s="860"/>
      <c r="C71" s="823"/>
      <c r="D71" s="105" t="s">
        <v>1005</v>
      </c>
      <c r="E71" s="316"/>
      <c r="F71" s="329"/>
      <c r="G71" s="316"/>
      <c r="H71" s="316"/>
      <c r="I71" s="316"/>
      <c r="J71" s="361"/>
      <c r="K71" s="834"/>
      <c r="L71" s="856"/>
    </row>
    <row r="72" spans="1:50" s="315" customFormat="1" ht="21" customHeight="1">
      <c r="A72" s="782"/>
      <c r="B72" s="860"/>
      <c r="C72" s="823"/>
      <c r="D72" s="105" t="s">
        <v>862</v>
      </c>
      <c r="E72" s="316"/>
      <c r="F72" s="329"/>
      <c r="G72" s="316"/>
      <c r="H72" s="316"/>
      <c r="I72" s="316"/>
      <c r="J72" s="361"/>
      <c r="K72" s="834"/>
      <c r="L72" s="856"/>
      <c r="M72" s="454"/>
      <c r="N72" s="454"/>
      <c r="O72" s="454"/>
      <c r="P72" s="454"/>
      <c r="Q72" s="454"/>
      <c r="R72" s="454"/>
      <c r="S72" s="454"/>
      <c r="T72" s="454"/>
      <c r="U72" s="454"/>
      <c r="V72" s="454"/>
      <c r="W72" s="454"/>
      <c r="X72" s="454"/>
      <c r="Y72" s="454"/>
      <c r="Z72" s="454"/>
      <c r="AA72" s="454"/>
      <c r="AB72" s="454"/>
      <c r="AC72" s="454"/>
      <c r="AD72" s="454"/>
      <c r="AE72" s="454"/>
      <c r="AF72" s="454"/>
      <c r="AG72" s="454"/>
      <c r="AH72" s="454"/>
      <c r="AI72" s="454"/>
      <c r="AJ72" s="454"/>
      <c r="AK72" s="454"/>
      <c r="AL72" s="454"/>
      <c r="AM72" s="454"/>
      <c r="AN72" s="454"/>
      <c r="AO72" s="454"/>
      <c r="AP72" s="454"/>
      <c r="AQ72" s="454"/>
      <c r="AR72" s="454"/>
      <c r="AS72" s="454"/>
      <c r="AT72" s="454"/>
      <c r="AU72" s="454"/>
      <c r="AV72" s="454"/>
      <c r="AW72" s="454"/>
      <c r="AX72" s="454"/>
    </row>
    <row r="73" spans="1:50" ht="21" customHeight="1">
      <c r="A73" s="782"/>
      <c r="B73" s="860"/>
      <c r="C73" s="823"/>
      <c r="D73" s="218" t="s">
        <v>942</v>
      </c>
      <c r="E73" s="316"/>
      <c r="F73" s="329"/>
      <c r="G73" s="316"/>
      <c r="H73" s="316"/>
      <c r="I73" s="316"/>
      <c r="J73" s="361"/>
      <c r="K73" s="834"/>
      <c r="L73" s="856"/>
    </row>
    <row r="74" spans="1:50" ht="21" customHeight="1">
      <c r="A74" s="782"/>
      <c r="B74" s="860"/>
      <c r="C74" s="823"/>
      <c r="D74" s="218" t="s">
        <v>466</v>
      </c>
      <c r="E74" s="316"/>
      <c r="F74" s="329"/>
      <c r="G74" s="316"/>
      <c r="H74" s="316"/>
      <c r="I74" s="316"/>
      <c r="J74" s="361"/>
      <c r="K74" s="834"/>
      <c r="L74" s="856"/>
    </row>
    <row r="75" spans="1:50" ht="21" customHeight="1">
      <c r="A75" s="782"/>
      <c r="B75" s="860"/>
      <c r="C75" s="823"/>
      <c r="D75" s="219" t="s">
        <v>467</v>
      </c>
      <c r="E75" s="316"/>
      <c r="F75" s="329"/>
      <c r="G75" s="316"/>
      <c r="H75" s="316"/>
      <c r="I75" s="316"/>
      <c r="J75" s="361"/>
      <c r="K75" s="834"/>
      <c r="L75" s="856"/>
    </row>
    <row r="76" spans="1:50" ht="21" customHeight="1">
      <c r="A76" s="782"/>
      <c r="B76" s="860"/>
      <c r="C76" s="823"/>
      <c r="D76" s="218" t="s">
        <v>468</v>
      </c>
      <c r="E76" s="316"/>
      <c r="F76" s="329"/>
      <c r="G76" s="316"/>
      <c r="H76" s="316"/>
      <c r="I76" s="316"/>
      <c r="J76" s="361"/>
      <c r="K76" s="834"/>
      <c r="L76" s="856"/>
    </row>
    <row r="77" spans="1:50" ht="21" customHeight="1">
      <c r="A77" s="782"/>
      <c r="B77" s="860"/>
      <c r="C77" s="823"/>
      <c r="D77" s="105" t="s">
        <v>469</v>
      </c>
      <c r="E77" s="316"/>
      <c r="F77" s="329"/>
      <c r="G77" s="316"/>
      <c r="H77" s="316"/>
      <c r="I77" s="316"/>
      <c r="J77" s="361"/>
      <c r="K77" s="834"/>
      <c r="L77" s="856"/>
    </row>
    <row r="78" spans="1:50" ht="21" customHeight="1">
      <c r="A78" s="782"/>
      <c r="B78" s="860"/>
      <c r="C78" s="823"/>
      <c r="D78" s="105" t="s">
        <v>470</v>
      </c>
      <c r="E78" s="316"/>
      <c r="F78" s="329"/>
      <c r="G78" s="316"/>
      <c r="H78" s="316"/>
      <c r="I78" s="316"/>
      <c r="J78" s="361"/>
      <c r="K78" s="834"/>
      <c r="L78" s="856"/>
    </row>
    <row r="79" spans="1:50" ht="21" customHeight="1">
      <c r="A79" s="782"/>
      <c r="B79" s="860"/>
      <c r="C79" s="823"/>
      <c r="D79" s="105" t="s">
        <v>471</v>
      </c>
      <c r="E79" s="316"/>
      <c r="F79" s="329"/>
      <c r="G79" s="316"/>
      <c r="H79" s="316"/>
      <c r="I79" s="316"/>
      <c r="J79" s="361"/>
      <c r="K79" s="834"/>
      <c r="L79" s="856"/>
    </row>
    <row r="80" spans="1:50" ht="21" customHeight="1">
      <c r="A80" s="782"/>
      <c r="B80" s="860"/>
      <c r="C80" s="823"/>
      <c r="D80" s="105" t="s">
        <v>448</v>
      </c>
      <c r="E80" s="316"/>
      <c r="F80" s="329"/>
      <c r="G80" s="316"/>
      <c r="H80" s="316"/>
      <c r="I80" s="316"/>
      <c r="J80" s="361"/>
      <c r="K80" s="834"/>
      <c r="L80" s="856"/>
    </row>
    <row r="81" spans="1:50" s="315" customFormat="1" ht="21" customHeight="1">
      <c r="A81" s="782"/>
      <c r="B81" s="860"/>
      <c r="C81" s="823" t="s">
        <v>234</v>
      </c>
      <c r="D81" s="105" t="s">
        <v>832</v>
      </c>
      <c r="E81" s="316"/>
      <c r="F81" s="329"/>
      <c r="G81" s="316"/>
      <c r="H81" s="361">
        <v>12</v>
      </c>
      <c r="I81" s="316"/>
      <c r="J81" s="361"/>
      <c r="K81" s="834">
        <f>SUM(E81:J101)</f>
        <v>78</v>
      </c>
      <c r="L81" s="856"/>
      <c r="M81" s="454"/>
      <c r="N81" s="454"/>
      <c r="O81" s="454"/>
      <c r="P81" s="454"/>
      <c r="Q81" s="454"/>
      <c r="R81" s="454"/>
      <c r="S81" s="454"/>
      <c r="T81" s="454"/>
      <c r="U81" s="454"/>
      <c r="V81" s="454"/>
      <c r="W81" s="454"/>
      <c r="X81" s="454"/>
      <c r="Y81" s="454"/>
      <c r="Z81" s="454"/>
      <c r="AA81" s="454"/>
      <c r="AB81" s="454"/>
      <c r="AC81" s="454"/>
      <c r="AD81" s="454"/>
      <c r="AE81" s="454"/>
      <c r="AF81" s="454"/>
      <c r="AG81" s="454"/>
      <c r="AH81" s="454"/>
      <c r="AI81" s="454"/>
      <c r="AJ81" s="454"/>
      <c r="AK81" s="454"/>
      <c r="AL81" s="454"/>
      <c r="AM81" s="454"/>
      <c r="AN81" s="454"/>
      <c r="AO81" s="454"/>
      <c r="AP81" s="454"/>
      <c r="AQ81" s="454"/>
      <c r="AR81" s="454"/>
      <c r="AS81" s="454"/>
      <c r="AT81" s="454"/>
      <c r="AU81" s="454"/>
      <c r="AV81" s="454"/>
      <c r="AW81" s="454"/>
      <c r="AX81" s="454"/>
    </row>
    <row r="82" spans="1:50" s="315" customFormat="1" ht="21" customHeight="1">
      <c r="A82" s="782"/>
      <c r="B82" s="860"/>
      <c r="C82" s="823"/>
      <c r="D82" s="105" t="s">
        <v>1179</v>
      </c>
      <c r="E82" s="316">
        <v>1</v>
      </c>
      <c r="F82" s="329"/>
      <c r="G82" s="316"/>
      <c r="H82" s="361"/>
      <c r="I82" s="316">
        <v>1</v>
      </c>
      <c r="J82" s="361"/>
      <c r="K82" s="834"/>
      <c r="L82" s="856"/>
      <c r="M82" s="454"/>
      <c r="N82" s="454"/>
      <c r="O82" s="454"/>
      <c r="P82" s="454"/>
      <c r="Q82" s="454"/>
      <c r="R82" s="454"/>
      <c r="S82" s="454"/>
      <c r="T82" s="454"/>
      <c r="U82" s="454"/>
      <c r="V82" s="454"/>
      <c r="W82" s="454"/>
      <c r="X82" s="454"/>
      <c r="Y82" s="454"/>
      <c r="Z82" s="454"/>
      <c r="AA82" s="454"/>
      <c r="AB82" s="454"/>
      <c r="AC82" s="454"/>
      <c r="AD82" s="454"/>
      <c r="AE82" s="454"/>
      <c r="AF82" s="454"/>
      <c r="AG82" s="454"/>
      <c r="AH82" s="454"/>
      <c r="AI82" s="454"/>
      <c r="AJ82" s="454"/>
      <c r="AK82" s="454"/>
      <c r="AL82" s="454"/>
      <c r="AM82" s="454"/>
      <c r="AN82" s="454"/>
      <c r="AO82" s="454"/>
      <c r="AP82" s="454"/>
      <c r="AQ82" s="454"/>
      <c r="AR82" s="454"/>
      <c r="AS82" s="454"/>
      <c r="AT82" s="454"/>
      <c r="AU82" s="454"/>
      <c r="AV82" s="454"/>
      <c r="AW82" s="454"/>
      <c r="AX82" s="454"/>
    </row>
    <row r="83" spans="1:50" ht="21" customHeight="1">
      <c r="A83" s="782"/>
      <c r="B83" s="860"/>
      <c r="C83" s="823"/>
      <c r="D83" s="235" t="s">
        <v>820</v>
      </c>
      <c r="E83" s="316">
        <v>11</v>
      </c>
      <c r="F83" s="329">
        <v>9</v>
      </c>
      <c r="G83" s="316">
        <v>8</v>
      </c>
      <c r="H83" s="361"/>
      <c r="I83" s="316">
        <v>1</v>
      </c>
      <c r="J83" s="361"/>
      <c r="K83" s="834"/>
      <c r="L83" s="856"/>
    </row>
    <row r="84" spans="1:50" s="315" customFormat="1" ht="21" customHeight="1">
      <c r="A84" s="782"/>
      <c r="B84" s="860"/>
      <c r="C84" s="823"/>
      <c r="D84" s="235" t="s">
        <v>1187</v>
      </c>
      <c r="E84" s="316"/>
      <c r="F84" s="329">
        <v>3</v>
      </c>
      <c r="G84" s="316">
        <v>1</v>
      </c>
      <c r="H84" s="361"/>
      <c r="I84" s="316"/>
      <c r="J84" s="361"/>
      <c r="K84" s="834"/>
      <c r="L84" s="856"/>
      <c r="M84" s="454"/>
      <c r="N84" s="454"/>
      <c r="O84" s="454"/>
      <c r="P84" s="454"/>
      <c r="Q84" s="454"/>
      <c r="R84" s="454"/>
      <c r="S84" s="454"/>
      <c r="T84" s="454"/>
      <c r="U84" s="454"/>
      <c r="V84" s="454"/>
      <c r="W84" s="454"/>
      <c r="X84" s="454"/>
      <c r="Y84" s="454"/>
      <c r="Z84" s="454"/>
      <c r="AA84" s="454"/>
      <c r="AB84" s="454"/>
      <c r="AC84" s="454"/>
      <c r="AD84" s="454"/>
      <c r="AE84" s="454"/>
      <c r="AF84" s="454"/>
      <c r="AG84" s="454"/>
      <c r="AH84" s="454"/>
      <c r="AI84" s="454"/>
      <c r="AJ84" s="454"/>
      <c r="AK84" s="454"/>
      <c r="AL84" s="454"/>
      <c r="AM84" s="454"/>
      <c r="AN84" s="454"/>
      <c r="AO84" s="454"/>
      <c r="AP84" s="454"/>
      <c r="AQ84" s="454"/>
      <c r="AR84" s="454"/>
      <c r="AS84" s="454"/>
      <c r="AT84" s="454"/>
      <c r="AU84" s="454"/>
      <c r="AV84" s="454"/>
      <c r="AW84" s="454"/>
      <c r="AX84" s="454"/>
    </row>
    <row r="85" spans="1:50" ht="21" customHeight="1">
      <c r="A85" s="782"/>
      <c r="B85" s="860"/>
      <c r="C85" s="823"/>
      <c r="D85" s="105" t="s">
        <v>876</v>
      </c>
      <c r="E85" s="316">
        <v>1</v>
      </c>
      <c r="F85" s="329">
        <v>4</v>
      </c>
      <c r="G85" s="316">
        <v>2</v>
      </c>
      <c r="H85" s="316"/>
      <c r="I85" s="316">
        <v>2</v>
      </c>
      <c r="J85" s="361"/>
      <c r="K85" s="834"/>
      <c r="L85" s="856"/>
    </row>
    <row r="86" spans="1:50" s="315" customFormat="1" ht="21" customHeight="1">
      <c r="A86" s="782"/>
      <c r="B86" s="860"/>
      <c r="C86" s="823"/>
      <c r="D86" s="105" t="s">
        <v>1006</v>
      </c>
      <c r="E86" s="316"/>
      <c r="F86" s="329"/>
      <c r="G86" s="316"/>
      <c r="H86" s="316"/>
      <c r="I86" s="316"/>
      <c r="J86" s="361"/>
      <c r="K86" s="834"/>
      <c r="L86" s="856"/>
      <c r="M86" s="454"/>
      <c r="N86" s="454"/>
      <c r="O86" s="454"/>
      <c r="P86" s="454"/>
      <c r="Q86" s="454"/>
      <c r="R86" s="454"/>
      <c r="S86" s="454"/>
      <c r="T86" s="454"/>
      <c r="U86" s="454"/>
      <c r="V86" s="454"/>
      <c r="W86" s="454"/>
      <c r="X86" s="454"/>
      <c r="Y86" s="454"/>
      <c r="Z86" s="454"/>
      <c r="AA86" s="454"/>
      <c r="AB86" s="454"/>
      <c r="AC86" s="454"/>
      <c r="AD86" s="454"/>
      <c r="AE86" s="454"/>
      <c r="AF86" s="454"/>
      <c r="AG86" s="454"/>
      <c r="AH86" s="454"/>
      <c r="AI86" s="454"/>
      <c r="AJ86" s="454"/>
      <c r="AK86" s="454"/>
      <c r="AL86" s="454"/>
      <c r="AM86" s="454"/>
      <c r="AN86" s="454"/>
      <c r="AO86" s="454"/>
      <c r="AP86" s="454"/>
      <c r="AQ86" s="454"/>
      <c r="AR86" s="454"/>
      <c r="AS86" s="454"/>
      <c r="AT86" s="454"/>
      <c r="AU86" s="454"/>
      <c r="AV86" s="454"/>
      <c r="AW86" s="454"/>
      <c r="AX86" s="454"/>
    </row>
    <row r="87" spans="1:50" s="315" customFormat="1" ht="21" customHeight="1">
      <c r="A87" s="782"/>
      <c r="B87" s="860"/>
      <c r="C87" s="823"/>
      <c r="D87" s="105" t="s">
        <v>491</v>
      </c>
      <c r="E87" s="316"/>
      <c r="F87" s="329"/>
      <c r="G87" s="316"/>
      <c r="H87" s="316"/>
      <c r="I87" s="316"/>
      <c r="J87" s="361"/>
      <c r="K87" s="834"/>
      <c r="L87" s="856"/>
      <c r="M87" s="454"/>
      <c r="N87" s="454"/>
      <c r="O87" s="454"/>
      <c r="P87" s="454"/>
      <c r="Q87" s="454"/>
      <c r="R87" s="454"/>
      <c r="S87" s="454"/>
      <c r="T87" s="454"/>
      <c r="U87" s="454"/>
      <c r="V87" s="454"/>
      <c r="W87" s="454"/>
      <c r="X87" s="454"/>
      <c r="Y87" s="454"/>
      <c r="Z87" s="454"/>
      <c r="AA87" s="454"/>
      <c r="AB87" s="454"/>
      <c r="AC87" s="454"/>
      <c r="AD87" s="454"/>
      <c r="AE87" s="454"/>
      <c r="AF87" s="454"/>
      <c r="AG87" s="454"/>
      <c r="AH87" s="454"/>
      <c r="AI87" s="454"/>
      <c r="AJ87" s="454"/>
      <c r="AK87" s="454"/>
      <c r="AL87" s="454"/>
      <c r="AM87" s="454"/>
      <c r="AN87" s="454"/>
      <c r="AO87" s="454"/>
      <c r="AP87" s="454"/>
      <c r="AQ87" s="454"/>
      <c r="AR87" s="454"/>
      <c r="AS87" s="454"/>
      <c r="AT87" s="454"/>
      <c r="AU87" s="454"/>
      <c r="AV87" s="454"/>
      <c r="AW87" s="454"/>
      <c r="AX87" s="454"/>
    </row>
    <row r="88" spans="1:50" s="315" customFormat="1" ht="21" customHeight="1">
      <c r="A88" s="782"/>
      <c r="B88" s="860"/>
      <c r="C88" s="823"/>
      <c r="D88" s="105" t="s">
        <v>845</v>
      </c>
      <c r="E88" s="316"/>
      <c r="F88" s="329"/>
      <c r="G88" s="316"/>
      <c r="H88" s="316"/>
      <c r="I88" s="316"/>
      <c r="J88" s="361"/>
      <c r="K88" s="834"/>
      <c r="L88" s="856"/>
      <c r="M88" s="454"/>
      <c r="N88" s="454"/>
      <c r="O88" s="454"/>
      <c r="P88" s="454"/>
      <c r="Q88" s="454"/>
      <c r="R88" s="454"/>
      <c r="S88" s="454"/>
      <c r="T88" s="454"/>
      <c r="U88" s="454"/>
      <c r="V88" s="454"/>
      <c r="W88" s="454"/>
      <c r="X88" s="454"/>
      <c r="Y88" s="454"/>
      <c r="Z88" s="454"/>
      <c r="AA88" s="454"/>
      <c r="AB88" s="454"/>
      <c r="AC88" s="454"/>
      <c r="AD88" s="454"/>
      <c r="AE88" s="454"/>
      <c r="AF88" s="454"/>
      <c r="AG88" s="454"/>
      <c r="AH88" s="454"/>
      <c r="AI88" s="454"/>
      <c r="AJ88" s="454"/>
      <c r="AK88" s="454"/>
      <c r="AL88" s="454"/>
      <c r="AM88" s="454"/>
      <c r="AN88" s="454"/>
      <c r="AO88" s="454"/>
      <c r="AP88" s="454"/>
      <c r="AQ88" s="454"/>
      <c r="AR88" s="454"/>
      <c r="AS88" s="454"/>
      <c r="AT88" s="454"/>
      <c r="AU88" s="454"/>
      <c r="AV88" s="454"/>
      <c r="AW88" s="454"/>
      <c r="AX88" s="454"/>
    </row>
    <row r="89" spans="1:50" s="315" customFormat="1" ht="21" customHeight="1">
      <c r="A89" s="782"/>
      <c r="B89" s="860"/>
      <c r="C89" s="823"/>
      <c r="D89" s="105" t="s">
        <v>846</v>
      </c>
      <c r="E89" s="316"/>
      <c r="F89" s="329"/>
      <c r="G89" s="316"/>
      <c r="H89" s="316"/>
      <c r="I89" s="316"/>
      <c r="J89" s="361"/>
      <c r="K89" s="834"/>
      <c r="L89" s="856"/>
      <c r="M89" s="454"/>
      <c r="N89" s="454"/>
      <c r="O89" s="454"/>
      <c r="P89" s="454"/>
      <c r="Q89" s="454"/>
      <c r="R89" s="454"/>
      <c r="S89" s="454"/>
      <c r="T89" s="454"/>
      <c r="U89" s="454"/>
      <c r="V89" s="454"/>
      <c r="W89" s="454"/>
      <c r="X89" s="454"/>
      <c r="Y89" s="454"/>
      <c r="Z89" s="454"/>
      <c r="AA89" s="454"/>
      <c r="AB89" s="454"/>
      <c r="AC89" s="454"/>
      <c r="AD89" s="454"/>
      <c r="AE89" s="454"/>
      <c r="AF89" s="454"/>
      <c r="AG89" s="454"/>
      <c r="AH89" s="454"/>
      <c r="AI89" s="454"/>
      <c r="AJ89" s="454"/>
      <c r="AK89" s="454"/>
      <c r="AL89" s="454"/>
      <c r="AM89" s="454"/>
      <c r="AN89" s="454"/>
      <c r="AO89" s="454"/>
      <c r="AP89" s="454"/>
      <c r="AQ89" s="454"/>
      <c r="AR89" s="454"/>
      <c r="AS89" s="454"/>
      <c r="AT89" s="454"/>
      <c r="AU89" s="454"/>
      <c r="AV89" s="454"/>
      <c r="AW89" s="454"/>
      <c r="AX89" s="454"/>
    </row>
    <row r="90" spans="1:50" ht="21" customHeight="1">
      <c r="A90" s="782"/>
      <c r="B90" s="860"/>
      <c r="C90" s="823"/>
      <c r="D90" s="105" t="s">
        <v>484</v>
      </c>
      <c r="E90" s="316">
        <v>7</v>
      </c>
      <c r="F90" s="329">
        <v>7</v>
      </c>
      <c r="G90" s="316">
        <v>1</v>
      </c>
      <c r="H90" s="316"/>
      <c r="I90" s="316"/>
      <c r="J90" s="361"/>
      <c r="K90" s="834"/>
      <c r="L90" s="856"/>
    </row>
    <row r="91" spans="1:50" s="315" customFormat="1" ht="21" customHeight="1">
      <c r="A91" s="782"/>
      <c r="B91" s="860"/>
      <c r="C91" s="823"/>
      <c r="D91" s="105" t="s">
        <v>1149</v>
      </c>
      <c r="E91" s="316"/>
      <c r="F91" s="329"/>
      <c r="G91" s="316"/>
      <c r="H91" s="316"/>
      <c r="I91" s="316"/>
      <c r="J91" s="361"/>
      <c r="K91" s="834"/>
      <c r="L91" s="856"/>
      <c r="M91" s="454"/>
      <c r="N91" s="454"/>
      <c r="O91" s="454"/>
      <c r="P91" s="454"/>
      <c r="Q91" s="454"/>
      <c r="R91" s="454"/>
      <c r="S91" s="454"/>
      <c r="T91" s="454"/>
      <c r="U91" s="454"/>
      <c r="V91" s="454"/>
      <c r="W91" s="454"/>
      <c r="X91" s="454"/>
      <c r="Y91" s="454"/>
      <c r="Z91" s="454"/>
      <c r="AA91" s="454"/>
      <c r="AB91" s="454"/>
      <c r="AC91" s="454"/>
      <c r="AD91" s="454"/>
      <c r="AE91" s="454"/>
      <c r="AF91" s="454"/>
      <c r="AG91" s="454"/>
      <c r="AH91" s="454"/>
      <c r="AI91" s="454"/>
      <c r="AJ91" s="454"/>
      <c r="AK91" s="454"/>
      <c r="AL91" s="454"/>
      <c r="AM91" s="454"/>
      <c r="AN91" s="454"/>
      <c r="AO91" s="454"/>
      <c r="AP91" s="454"/>
      <c r="AQ91" s="454"/>
      <c r="AR91" s="454"/>
      <c r="AS91" s="454"/>
      <c r="AT91" s="454"/>
      <c r="AU91" s="454"/>
      <c r="AV91" s="454"/>
      <c r="AW91" s="454"/>
      <c r="AX91" s="454"/>
    </row>
    <row r="92" spans="1:50" ht="21" customHeight="1">
      <c r="A92" s="782"/>
      <c r="B92" s="860"/>
      <c r="C92" s="823"/>
      <c r="D92" s="105" t="s">
        <v>485</v>
      </c>
      <c r="E92" s="316"/>
      <c r="F92" s="329">
        <v>2</v>
      </c>
      <c r="G92" s="316">
        <v>1</v>
      </c>
      <c r="H92" s="316"/>
      <c r="I92" s="316"/>
      <c r="J92" s="361"/>
      <c r="K92" s="834"/>
      <c r="L92" s="856"/>
    </row>
    <row r="93" spans="1:50" s="315" customFormat="1" ht="21" customHeight="1">
      <c r="A93" s="782"/>
      <c r="B93" s="860"/>
      <c r="C93" s="823"/>
      <c r="D93" s="105" t="s">
        <v>1132</v>
      </c>
      <c r="E93" s="316"/>
      <c r="F93" s="329">
        <v>1</v>
      </c>
      <c r="G93" s="316"/>
      <c r="H93" s="316"/>
      <c r="I93" s="316"/>
      <c r="J93" s="361"/>
      <c r="K93" s="834"/>
      <c r="L93" s="856"/>
      <c r="M93" s="454"/>
      <c r="N93" s="454"/>
      <c r="O93" s="454"/>
      <c r="P93" s="454"/>
      <c r="Q93" s="454"/>
      <c r="R93" s="454"/>
      <c r="S93" s="454"/>
      <c r="T93" s="454"/>
      <c r="U93" s="454"/>
      <c r="V93" s="454"/>
      <c r="W93" s="454"/>
      <c r="X93" s="454"/>
      <c r="Y93" s="454"/>
      <c r="Z93" s="454"/>
      <c r="AA93" s="454"/>
      <c r="AB93" s="454"/>
      <c r="AC93" s="454"/>
      <c r="AD93" s="454"/>
      <c r="AE93" s="454"/>
      <c r="AF93" s="454"/>
      <c r="AG93" s="454"/>
      <c r="AH93" s="454"/>
      <c r="AI93" s="454"/>
      <c r="AJ93" s="454"/>
      <c r="AK93" s="454"/>
      <c r="AL93" s="454"/>
      <c r="AM93" s="454"/>
      <c r="AN93" s="454"/>
      <c r="AO93" s="454"/>
      <c r="AP93" s="454"/>
      <c r="AQ93" s="454"/>
      <c r="AR93" s="454"/>
      <c r="AS93" s="454"/>
      <c r="AT93" s="454"/>
      <c r="AU93" s="454"/>
      <c r="AV93" s="454"/>
      <c r="AW93" s="454"/>
      <c r="AX93" s="454"/>
    </row>
    <row r="94" spans="1:50" s="315" customFormat="1" ht="21" customHeight="1">
      <c r="A94" s="782"/>
      <c r="B94" s="860"/>
      <c r="C94" s="823"/>
      <c r="D94" s="105" t="s">
        <v>1133</v>
      </c>
      <c r="E94" s="316"/>
      <c r="F94" s="329"/>
      <c r="G94" s="316"/>
      <c r="H94" s="316"/>
      <c r="I94" s="316"/>
      <c r="J94" s="361"/>
      <c r="K94" s="834"/>
      <c r="L94" s="856"/>
      <c r="M94" s="454"/>
      <c r="N94" s="454"/>
      <c r="O94" s="454"/>
      <c r="P94" s="454"/>
      <c r="Q94" s="454"/>
      <c r="R94" s="454"/>
      <c r="S94" s="454"/>
      <c r="T94" s="454"/>
      <c r="U94" s="454"/>
      <c r="V94" s="454"/>
      <c r="W94" s="454"/>
      <c r="X94" s="454"/>
      <c r="Y94" s="454"/>
      <c r="Z94" s="454"/>
      <c r="AA94" s="454"/>
      <c r="AB94" s="454"/>
      <c r="AC94" s="454"/>
      <c r="AD94" s="454"/>
      <c r="AE94" s="454"/>
      <c r="AF94" s="454"/>
      <c r="AG94" s="454"/>
      <c r="AH94" s="454"/>
      <c r="AI94" s="454"/>
      <c r="AJ94" s="454"/>
      <c r="AK94" s="454"/>
      <c r="AL94" s="454"/>
      <c r="AM94" s="454"/>
      <c r="AN94" s="454"/>
      <c r="AO94" s="454"/>
      <c r="AP94" s="454"/>
      <c r="AQ94" s="454"/>
      <c r="AR94" s="454"/>
      <c r="AS94" s="454"/>
      <c r="AT94" s="454"/>
      <c r="AU94" s="454"/>
      <c r="AV94" s="454"/>
      <c r="AW94" s="454"/>
      <c r="AX94" s="454"/>
    </row>
    <row r="95" spans="1:50" ht="21" customHeight="1">
      <c r="A95" s="782"/>
      <c r="B95" s="860"/>
      <c r="C95" s="823"/>
      <c r="D95" s="105" t="s">
        <v>472</v>
      </c>
      <c r="E95" s="316"/>
      <c r="F95" s="329"/>
      <c r="G95" s="316"/>
      <c r="H95" s="316"/>
      <c r="I95" s="316"/>
      <c r="J95" s="361"/>
      <c r="K95" s="834"/>
      <c r="L95" s="856"/>
    </row>
    <row r="96" spans="1:50" ht="21" customHeight="1">
      <c r="A96" s="782"/>
      <c r="B96" s="860"/>
      <c r="C96" s="823"/>
      <c r="D96" s="105" t="s">
        <v>473</v>
      </c>
      <c r="E96" s="316"/>
      <c r="F96" s="329"/>
      <c r="G96" s="316"/>
      <c r="H96" s="316"/>
      <c r="I96" s="316"/>
      <c r="J96" s="361"/>
      <c r="K96" s="834"/>
      <c r="L96" s="856"/>
    </row>
    <row r="97" spans="1:50" ht="21" customHeight="1">
      <c r="A97" s="782"/>
      <c r="B97" s="860"/>
      <c r="C97" s="823"/>
      <c r="D97" s="105" t="s">
        <v>474</v>
      </c>
      <c r="E97" s="316"/>
      <c r="F97" s="329"/>
      <c r="G97" s="316"/>
      <c r="H97" s="316"/>
      <c r="I97" s="316"/>
      <c r="J97" s="361"/>
      <c r="K97" s="834"/>
      <c r="L97" s="856"/>
    </row>
    <row r="98" spans="1:50" ht="21" customHeight="1">
      <c r="A98" s="782"/>
      <c r="B98" s="860"/>
      <c r="C98" s="823"/>
      <c r="D98" s="105" t="s">
        <v>475</v>
      </c>
      <c r="E98" s="316"/>
      <c r="F98" s="329"/>
      <c r="G98" s="316"/>
      <c r="H98" s="316"/>
      <c r="I98" s="316"/>
      <c r="J98" s="361"/>
      <c r="K98" s="834"/>
      <c r="L98" s="856"/>
    </row>
    <row r="99" spans="1:50" ht="21" customHeight="1">
      <c r="A99" s="782"/>
      <c r="B99" s="860"/>
      <c r="C99" s="823"/>
      <c r="D99" s="105" t="s">
        <v>476</v>
      </c>
      <c r="E99" s="316"/>
      <c r="F99" s="329"/>
      <c r="G99" s="316"/>
      <c r="H99" s="316"/>
      <c r="I99" s="316"/>
      <c r="J99" s="361"/>
      <c r="K99" s="834"/>
      <c r="L99" s="856"/>
    </row>
    <row r="100" spans="1:50" ht="21" customHeight="1">
      <c r="A100" s="782"/>
      <c r="B100" s="860"/>
      <c r="C100" s="823"/>
      <c r="D100" s="105" t="s">
        <v>477</v>
      </c>
      <c r="E100" s="316">
        <v>1</v>
      </c>
      <c r="F100" s="329"/>
      <c r="G100" s="316">
        <v>1</v>
      </c>
      <c r="H100" s="316"/>
      <c r="I100" s="316">
        <v>1</v>
      </c>
      <c r="J100" s="361"/>
      <c r="K100" s="834"/>
      <c r="L100" s="856"/>
    </row>
    <row r="101" spans="1:50" ht="21" customHeight="1">
      <c r="A101" s="782"/>
      <c r="B101" s="860"/>
      <c r="C101" s="823"/>
      <c r="D101" s="105" t="s">
        <v>929</v>
      </c>
      <c r="E101" s="316"/>
      <c r="F101" s="329"/>
      <c r="G101" s="316"/>
      <c r="H101" s="316"/>
      <c r="I101" s="316"/>
      <c r="J101" s="361"/>
      <c r="K101" s="834"/>
      <c r="L101" s="856"/>
    </row>
    <row r="102" spans="1:50" ht="21" customHeight="1">
      <c r="A102" s="782"/>
      <c r="B102" s="860"/>
      <c r="C102" s="823" t="s">
        <v>166</v>
      </c>
      <c r="D102" s="105" t="s">
        <v>478</v>
      </c>
      <c r="E102" s="316"/>
      <c r="F102" s="329"/>
      <c r="G102" s="316"/>
      <c r="H102" s="316"/>
      <c r="I102" s="316"/>
      <c r="J102" s="361"/>
      <c r="K102" s="834">
        <f>SUM(E102:J105)</f>
        <v>0</v>
      </c>
      <c r="L102" s="856"/>
    </row>
    <row r="103" spans="1:50" ht="21" customHeight="1">
      <c r="A103" s="782"/>
      <c r="B103" s="860"/>
      <c r="C103" s="823"/>
      <c r="D103" s="105" t="s">
        <v>479</v>
      </c>
      <c r="E103" s="316"/>
      <c r="F103" s="329"/>
      <c r="G103" s="316"/>
      <c r="H103" s="316"/>
      <c r="I103" s="316"/>
      <c r="J103" s="361"/>
      <c r="K103" s="834"/>
      <c r="L103" s="856"/>
    </row>
    <row r="104" spans="1:50" ht="21" customHeight="1">
      <c r="A104" s="782"/>
      <c r="B104" s="860"/>
      <c r="C104" s="823"/>
      <c r="D104" s="105" t="s">
        <v>480</v>
      </c>
      <c r="E104" s="316"/>
      <c r="F104" s="329"/>
      <c r="G104" s="316"/>
      <c r="H104" s="316"/>
      <c r="I104" s="316"/>
      <c r="J104" s="361"/>
      <c r="K104" s="834"/>
      <c r="L104" s="856"/>
    </row>
    <row r="105" spans="1:50" ht="21" customHeight="1">
      <c r="A105" s="782"/>
      <c r="B105" s="860"/>
      <c r="C105" s="823"/>
      <c r="D105" s="105" t="s">
        <v>481</v>
      </c>
      <c r="E105" s="316"/>
      <c r="F105" s="329"/>
      <c r="G105" s="316"/>
      <c r="H105" s="316"/>
      <c r="I105" s="316"/>
      <c r="J105" s="361"/>
      <c r="K105" s="834"/>
      <c r="L105" s="856"/>
    </row>
    <row r="106" spans="1:50" ht="21" customHeight="1">
      <c r="A106" s="782"/>
      <c r="B106" s="860"/>
      <c r="C106" s="823" t="s">
        <v>109</v>
      </c>
      <c r="D106" s="105" t="s">
        <v>482</v>
      </c>
      <c r="E106" s="316">
        <v>13</v>
      </c>
      <c r="F106" s="329">
        <v>19</v>
      </c>
      <c r="G106" s="316">
        <v>12</v>
      </c>
      <c r="H106" s="361">
        <v>17</v>
      </c>
      <c r="I106" s="316">
        <v>2</v>
      </c>
      <c r="J106" s="361"/>
      <c r="K106" s="834">
        <f>SUM(E106:J127)</f>
        <v>100</v>
      </c>
      <c r="L106" s="856"/>
    </row>
    <row r="107" spans="1:50" ht="21" customHeight="1">
      <c r="A107" s="782"/>
      <c r="B107" s="860"/>
      <c r="C107" s="823"/>
      <c r="D107" s="105" t="s">
        <v>483</v>
      </c>
      <c r="E107" s="316">
        <v>3</v>
      </c>
      <c r="F107" s="329">
        <v>3</v>
      </c>
      <c r="G107" s="316">
        <v>1</v>
      </c>
      <c r="H107" s="316"/>
      <c r="I107" s="316">
        <v>1</v>
      </c>
      <c r="J107" s="361"/>
      <c r="K107" s="834"/>
      <c r="L107" s="856"/>
    </row>
    <row r="108" spans="1:50" s="315" customFormat="1" ht="21" customHeight="1">
      <c r="A108" s="782"/>
      <c r="B108" s="860"/>
      <c r="C108" s="823"/>
      <c r="D108" s="105" t="s">
        <v>994</v>
      </c>
      <c r="E108" s="316"/>
      <c r="F108" s="329"/>
      <c r="G108" s="316"/>
      <c r="H108" s="316"/>
      <c r="I108" s="316"/>
      <c r="J108" s="361"/>
      <c r="K108" s="834"/>
      <c r="L108" s="856"/>
      <c r="M108" s="454"/>
      <c r="N108" s="454"/>
      <c r="O108" s="454"/>
      <c r="P108" s="454"/>
      <c r="Q108" s="454"/>
      <c r="R108" s="454"/>
      <c r="S108" s="454"/>
      <c r="T108" s="454"/>
      <c r="U108" s="454"/>
      <c r="V108" s="454"/>
      <c r="W108" s="454"/>
      <c r="X108" s="454"/>
      <c r="Y108" s="454"/>
      <c r="Z108" s="454"/>
      <c r="AA108" s="454"/>
      <c r="AB108" s="454"/>
      <c r="AC108" s="454"/>
      <c r="AD108" s="454"/>
      <c r="AE108" s="454"/>
      <c r="AF108" s="454"/>
      <c r="AG108" s="454"/>
      <c r="AH108" s="454"/>
      <c r="AI108" s="454"/>
      <c r="AJ108" s="454"/>
      <c r="AK108" s="454"/>
      <c r="AL108" s="454"/>
      <c r="AM108" s="454"/>
      <c r="AN108" s="454"/>
      <c r="AO108" s="454"/>
      <c r="AP108" s="454"/>
      <c r="AQ108" s="454"/>
      <c r="AR108" s="454"/>
      <c r="AS108" s="454"/>
      <c r="AT108" s="454"/>
      <c r="AU108" s="454"/>
      <c r="AV108" s="454"/>
      <c r="AW108" s="454"/>
      <c r="AX108" s="454"/>
    </row>
    <row r="109" spans="1:50" ht="21" customHeight="1">
      <c r="A109" s="782"/>
      <c r="B109" s="860"/>
      <c r="C109" s="823"/>
      <c r="D109" s="105" t="s">
        <v>1036</v>
      </c>
      <c r="E109" s="316"/>
      <c r="F109" s="329"/>
      <c r="G109" s="316"/>
      <c r="H109" s="316"/>
      <c r="I109" s="316"/>
      <c r="J109" s="361"/>
      <c r="K109" s="834"/>
      <c r="L109" s="856"/>
    </row>
    <row r="110" spans="1:50" ht="21" customHeight="1">
      <c r="A110" s="782"/>
      <c r="B110" s="860"/>
      <c r="C110" s="823"/>
      <c r="D110" s="105" t="s">
        <v>821</v>
      </c>
      <c r="E110" s="316"/>
      <c r="F110" s="329"/>
      <c r="G110" s="316"/>
      <c r="H110" s="316"/>
      <c r="I110" s="316"/>
      <c r="J110" s="361"/>
      <c r="K110" s="834"/>
      <c r="L110" s="856"/>
    </row>
    <row r="111" spans="1:50" s="315" customFormat="1" ht="21" customHeight="1">
      <c r="A111" s="782"/>
      <c r="B111" s="860"/>
      <c r="C111" s="823"/>
      <c r="D111" s="105" t="s">
        <v>1181</v>
      </c>
      <c r="E111" s="316"/>
      <c r="F111" s="329"/>
      <c r="G111" s="316"/>
      <c r="H111" s="316"/>
      <c r="I111" s="316"/>
      <c r="J111" s="361"/>
      <c r="K111" s="834"/>
      <c r="L111" s="856"/>
      <c r="M111" s="454"/>
      <c r="N111" s="454"/>
      <c r="O111" s="454"/>
      <c r="P111" s="454"/>
      <c r="Q111" s="454"/>
      <c r="R111" s="454"/>
      <c r="S111" s="454"/>
      <c r="T111" s="454"/>
      <c r="U111" s="454"/>
      <c r="V111" s="454"/>
      <c r="W111" s="454"/>
      <c r="X111" s="454"/>
      <c r="Y111" s="454"/>
      <c r="Z111" s="454"/>
      <c r="AA111" s="454"/>
      <c r="AB111" s="454"/>
      <c r="AC111" s="454"/>
      <c r="AD111" s="454"/>
      <c r="AE111" s="454"/>
      <c r="AF111" s="454"/>
      <c r="AG111" s="454"/>
      <c r="AH111" s="454"/>
      <c r="AI111" s="454"/>
      <c r="AJ111" s="454"/>
      <c r="AK111" s="454"/>
      <c r="AL111" s="454"/>
      <c r="AM111" s="454"/>
      <c r="AN111" s="454"/>
      <c r="AO111" s="454"/>
      <c r="AP111" s="454"/>
      <c r="AQ111" s="454"/>
      <c r="AR111" s="454"/>
      <c r="AS111" s="454"/>
      <c r="AT111" s="454"/>
      <c r="AU111" s="454"/>
      <c r="AV111" s="454"/>
      <c r="AW111" s="454"/>
      <c r="AX111" s="454"/>
    </row>
    <row r="112" spans="1:50" s="315" customFormat="1" ht="21" customHeight="1">
      <c r="A112" s="782"/>
      <c r="B112" s="860"/>
      <c r="C112" s="823"/>
      <c r="D112" s="105" t="s">
        <v>1190</v>
      </c>
      <c r="E112" s="316">
        <v>1</v>
      </c>
      <c r="F112" s="329"/>
      <c r="G112" s="316"/>
      <c r="H112" s="316"/>
      <c r="I112" s="316"/>
      <c r="J112" s="361"/>
      <c r="K112" s="834"/>
      <c r="L112" s="856"/>
      <c r="M112" s="454"/>
      <c r="N112" s="454"/>
      <c r="O112" s="454"/>
      <c r="P112" s="454"/>
      <c r="Q112" s="454"/>
      <c r="R112" s="454"/>
      <c r="S112" s="454"/>
      <c r="T112" s="454"/>
      <c r="U112" s="454"/>
      <c r="V112" s="454"/>
      <c r="W112" s="454"/>
      <c r="X112" s="454"/>
      <c r="Y112" s="454"/>
      <c r="Z112" s="454"/>
      <c r="AA112" s="454"/>
      <c r="AB112" s="454"/>
      <c r="AC112" s="454"/>
      <c r="AD112" s="454"/>
      <c r="AE112" s="454"/>
      <c r="AF112" s="454"/>
      <c r="AG112" s="454"/>
      <c r="AH112" s="454"/>
      <c r="AI112" s="454"/>
      <c r="AJ112" s="454"/>
      <c r="AK112" s="454"/>
      <c r="AL112" s="454"/>
      <c r="AM112" s="454"/>
      <c r="AN112" s="454"/>
      <c r="AO112" s="454"/>
      <c r="AP112" s="454"/>
      <c r="AQ112" s="454"/>
      <c r="AR112" s="454"/>
      <c r="AS112" s="454"/>
      <c r="AT112" s="454"/>
      <c r="AU112" s="454"/>
      <c r="AV112" s="454"/>
      <c r="AW112" s="454"/>
      <c r="AX112" s="454"/>
    </row>
    <row r="113" spans="1:50" s="315" customFormat="1" ht="21" customHeight="1">
      <c r="A113" s="782"/>
      <c r="B113" s="860"/>
      <c r="C113" s="823"/>
      <c r="D113" s="105" t="s">
        <v>485</v>
      </c>
      <c r="E113" s="316">
        <v>2</v>
      </c>
      <c r="F113" s="329"/>
      <c r="G113" s="316">
        <v>3</v>
      </c>
      <c r="H113" s="316"/>
      <c r="I113" s="316">
        <v>2</v>
      </c>
      <c r="J113" s="361"/>
      <c r="K113" s="834"/>
      <c r="L113" s="856"/>
      <c r="M113" s="454"/>
      <c r="N113" s="454"/>
      <c r="O113" s="454"/>
      <c r="P113" s="454"/>
      <c r="Q113" s="454"/>
      <c r="R113" s="454"/>
      <c r="S113" s="454"/>
      <c r="T113" s="454"/>
      <c r="U113" s="454"/>
      <c r="V113" s="454"/>
      <c r="W113" s="454"/>
      <c r="X113" s="454"/>
      <c r="Y113" s="454"/>
      <c r="Z113" s="454"/>
      <c r="AA113" s="454"/>
      <c r="AB113" s="454"/>
      <c r="AC113" s="454"/>
      <c r="AD113" s="454"/>
      <c r="AE113" s="454"/>
      <c r="AF113" s="454"/>
      <c r="AG113" s="454"/>
      <c r="AH113" s="454"/>
      <c r="AI113" s="454"/>
      <c r="AJ113" s="454"/>
      <c r="AK113" s="454"/>
      <c r="AL113" s="454"/>
      <c r="AM113" s="454"/>
      <c r="AN113" s="454"/>
      <c r="AO113" s="454"/>
      <c r="AP113" s="454"/>
      <c r="AQ113" s="454"/>
      <c r="AR113" s="454"/>
      <c r="AS113" s="454"/>
      <c r="AT113" s="454"/>
      <c r="AU113" s="454"/>
      <c r="AV113" s="454"/>
      <c r="AW113" s="454"/>
      <c r="AX113" s="454"/>
    </row>
    <row r="114" spans="1:50" s="315" customFormat="1" ht="21" customHeight="1">
      <c r="A114" s="782"/>
      <c r="B114" s="860"/>
      <c r="C114" s="823"/>
      <c r="D114" s="105" t="s">
        <v>484</v>
      </c>
      <c r="E114" s="316">
        <v>2</v>
      </c>
      <c r="F114" s="329">
        <v>2</v>
      </c>
      <c r="G114" s="316">
        <v>2</v>
      </c>
      <c r="H114" s="316"/>
      <c r="I114" s="316"/>
      <c r="J114" s="361"/>
      <c r="K114" s="834"/>
      <c r="L114" s="856"/>
      <c r="M114" s="454"/>
      <c r="N114" s="454"/>
      <c r="O114" s="454"/>
      <c r="P114" s="454"/>
      <c r="Q114" s="454"/>
      <c r="R114" s="454"/>
      <c r="S114" s="454"/>
      <c r="T114" s="454"/>
      <c r="U114" s="454"/>
      <c r="V114" s="454"/>
      <c r="W114" s="454"/>
      <c r="X114" s="454"/>
      <c r="Y114" s="454"/>
      <c r="Z114" s="454"/>
      <c r="AA114" s="454"/>
      <c r="AB114" s="454"/>
      <c r="AC114" s="454"/>
      <c r="AD114" s="454"/>
      <c r="AE114" s="454"/>
      <c r="AF114" s="454"/>
      <c r="AG114" s="454"/>
      <c r="AH114" s="454"/>
      <c r="AI114" s="454"/>
      <c r="AJ114" s="454"/>
      <c r="AK114" s="454"/>
      <c r="AL114" s="454"/>
      <c r="AM114" s="454"/>
      <c r="AN114" s="454"/>
      <c r="AO114" s="454"/>
      <c r="AP114" s="454"/>
      <c r="AQ114" s="454"/>
      <c r="AR114" s="454"/>
      <c r="AS114" s="454"/>
      <c r="AT114" s="454"/>
      <c r="AU114" s="454"/>
      <c r="AV114" s="454"/>
      <c r="AW114" s="454"/>
      <c r="AX114" s="454"/>
    </row>
    <row r="115" spans="1:50" s="315" customFormat="1" ht="21" customHeight="1">
      <c r="A115" s="782"/>
      <c r="B115" s="860"/>
      <c r="C115" s="823"/>
      <c r="D115" s="105" t="s">
        <v>1180</v>
      </c>
      <c r="E115" s="316">
        <v>2</v>
      </c>
      <c r="F115" s="329"/>
      <c r="G115" s="316"/>
      <c r="H115" s="316"/>
      <c r="I115" s="316"/>
      <c r="J115" s="361"/>
      <c r="K115" s="834"/>
      <c r="L115" s="856"/>
      <c r="M115" s="454"/>
      <c r="N115" s="454"/>
      <c r="O115" s="454"/>
      <c r="P115" s="454"/>
      <c r="Q115" s="454"/>
      <c r="R115" s="454"/>
      <c r="S115" s="454"/>
      <c r="T115" s="454"/>
      <c r="U115" s="454"/>
      <c r="V115" s="454"/>
      <c r="W115" s="454"/>
      <c r="X115" s="454"/>
      <c r="Y115" s="454"/>
      <c r="Z115" s="454"/>
      <c r="AA115" s="454"/>
      <c r="AB115" s="454"/>
      <c r="AC115" s="454"/>
      <c r="AD115" s="454"/>
      <c r="AE115" s="454"/>
      <c r="AF115" s="454"/>
      <c r="AG115" s="454"/>
      <c r="AH115" s="454"/>
      <c r="AI115" s="454"/>
      <c r="AJ115" s="454"/>
      <c r="AK115" s="454"/>
      <c r="AL115" s="454"/>
      <c r="AM115" s="454"/>
      <c r="AN115" s="454"/>
      <c r="AO115" s="454"/>
      <c r="AP115" s="454"/>
      <c r="AQ115" s="454"/>
      <c r="AR115" s="454"/>
      <c r="AS115" s="454"/>
      <c r="AT115" s="454"/>
      <c r="AU115" s="454"/>
      <c r="AV115" s="454"/>
      <c r="AW115" s="454"/>
      <c r="AX115" s="454"/>
    </row>
    <row r="116" spans="1:50" ht="21" customHeight="1">
      <c r="A116" s="782"/>
      <c r="B116" s="860"/>
      <c r="C116" s="823"/>
      <c r="D116" s="105" t="s">
        <v>488</v>
      </c>
      <c r="E116" s="316"/>
      <c r="F116" s="329"/>
      <c r="G116" s="316"/>
      <c r="H116" s="316"/>
      <c r="I116" s="316"/>
      <c r="J116" s="361"/>
      <c r="K116" s="834"/>
      <c r="L116" s="856"/>
    </row>
    <row r="117" spans="1:50" ht="21" customHeight="1">
      <c r="A117" s="782"/>
      <c r="B117" s="860"/>
      <c r="C117" s="823"/>
      <c r="D117" s="105" t="s">
        <v>487</v>
      </c>
      <c r="E117" s="316"/>
      <c r="F117" s="329"/>
      <c r="G117" s="316"/>
      <c r="H117" s="316"/>
      <c r="I117" s="316"/>
      <c r="J117" s="361"/>
      <c r="K117" s="834"/>
      <c r="L117" s="856"/>
    </row>
    <row r="118" spans="1:50" ht="21" customHeight="1">
      <c r="A118" s="782"/>
      <c r="B118" s="860"/>
      <c r="C118" s="823"/>
      <c r="D118" s="105" t="s">
        <v>486</v>
      </c>
      <c r="E118" s="316"/>
      <c r="F118" s="329"/>
      <c r="G118" s="316"/>
      <c r="H118" s="316"/>
      <c r="I118" s="316"/>
      <c r="J118" s="361"/>
      <c r="K118" s="834"/>
      <c r="L118" s="856"/>
    </row>
    <row r="119" spans="1:50" ht="21" customHeight="1">
      <c r="A119" s="782"/>
      <c r="B119" s="860"/>
      <c r="C119" s="823"/>
      <c r="D119" s="105" t="s">
        <v>489</v>
      </c>
      <c r="E119" s="316"/>
      <c r="F119" s="329"/>
      <c r="G119" s="316">
        <v>1</v>
      </c>
      <c r="H119" s="316"/>
      <c r="I119" s="316">
        <v>1</v>
      </c>
      <c r="J119" s="361"/>
      <c r="K119" s="834"/>
      <c r="L119" s="856"/>
    </row>
    <row r="120" spans="1:50" s="315" customFormat="1" ht="21" customHeight="1">
      <c r="A120" s="782"/>
      <c r="B120" s="860"/>
      <c r="C120" s="823"/>
      <c r="D120" s="105" t="s">
        <v>908</v>
      </c>
      <c r="E120" s="316"/>
      <c r="F120" s="329"/>
      <c r="G120" s="316"/>
      <c r="H120" s="316"/>
      <c r="I120" s="316"/>
      <c r="J120" s="361"/>
      <c r="K120" s="834"/>
      <c r="L120" s="856"/>
      <c r="M120" s="454"/>
      <c r="N120" s="454"/>
      <c r="O120" s="454"/>
      <c r="P120" s="454"/>
      <c r="Q120" s="454"/>
      <c r="R120" s="454"/>
      <c r="S120" s="454"/>
      <c r="T120" s="454"/>
      <c r="U120" s="454"/>
      <c r="V120" s="454"/>
      <c r="W120" s="454"/>
      <c r="X120" s="454"/>
      <c r="Y120" s="454"/>
      <c r="Z120" s="454"/>
      <c r="AA120" s="454"/>
      <c r="AB120" s="454"/>
      <c r="AC120" s="454"/>
      <c r="AD120" s="454"/>
      <c r="AE120" s="454"/>
      <c r="AF120" s="454"/>
      <c r="AG120" s="454"/>
      <c r="AH120" s="454"/>
      <c r="AI120" s="454"/>
      <c r="AJ120" s="454"/>
      <c r="AK120" s="454"/>
      <c r="AL120" s="454"/>
      <c r="AM120" s="454"/>
      <c r="AN120" s="454"/>
      <c r="AO120" s="454"/>
      <c r="AP120" s="454"/>
      <c r="AQ120" s="454"/>
      <c r="AR120" s="454"/>
      <c r="AS120" s="454"/>
      <c r="AT120" s="454"/>
      <c r="AU120" s="454"/>
      <c r="AV120" s="454"/>
      <c r="AW120" s="454"/>
      <c r="AX120" s="454"/>
    </row>
    <row r="121" spans="1:50" ht="21" customHeight="1">
      <c r="A121" s="782"/>
      <c r="B121" s="860"/>
      <c r="C121" s="823"/>
      <c r="D121" s="105" t="s">
        <v>490</v>
      </c>
      <c r="E121" s="316"/>
      <c r="F121" s="329"/>
      <c r="G121" s="316"/>
      <c r="H121" s="316"/>
      <c r="I121" s="316"/>
      <c r="J121" s="361"/>
      <c r="K121" s="834"/>
      <c r="L121" s="856"/>
    </row>
    <row r="122" spans="1:50" ht="21" customHeight="1">
      <c r="A122" s="782"/>
      <c r="B122" s="860"/>
      <c r="C122" s="823"/>
      <c r="D122" s="105" t="s">
        <v>491</v>
      </c>
      <c r="E122" s="316"/>
      <c r="F122" s="329"/>
      <c r="G122" s="316"/>
      <c r="H122" s="316"/>
      <c r="I122" s="316"/>
      <c r="J122" s="361"/>
      <c r="K122" s="834"/>
      <c r="L122" s="856"/>
    </row>
    <row r="123" spans="1:50" s="315" customFormat="1" ht="21" customHeight="1">
      <c r="A123" s="782"/>
      <c r="B123" s="860"/>
      <c r="C123" s="823"/>
      <c r="D123" s="105" t="s">
        <v>1173</v>
      </c>
      <c r="E123" s="316">
        <v>2</v>
      </c>
      <c r="F123" s="329">
        <v>2</v>
      </c>
      <c r="G123" s="316">
        <v>4</v>
      </c>
      <c r="H123" s="316"/>
      <c r="I123" s="316">
        <v>1</v>
      </c>
      <c r="J123" s="361"/>
      <c r="K123" s="834"/>
      <c r="L123" s="856"/>
      <c r="M123" s="454"/>
      <c r="N123" s="454"/>
      <c r="O123" s="454"/>
      <c r="P123" s="454"/>
      <c r="Q123" s="454"/>
      <c r="R123" s="454"/>
      <c r="S123" s="454"/>
      <c r="T123" s="454"/>
      <c r="U123" s="454"/>
      <c r="V123" s="454"/>
      <c r="W123" s="454"/>
      <c r="X123" s="454"/>
      <c r="Y123" s="454"/>
      <c r="Z123" s="454"/>
      <c r="AA123" s="454"/>
      <c r="AB123" s="454"/>
      <c r="AC123" s="454"/>
      <c r="AD123" s="454"/>
      <c r="AE123" s="454"/>
      <c r="AF123" s="454"/>
      <c r="AG123" s="454"/>
      <c r="AH123" s="454"/>
      <c r="AI123" s="454"/>
      <c r="AJ123" s="454"/>
      <c r="AK123" s="454"/>
      <c r="AL123" s="454"/>
      <c r="AM123" s="454"/>
      <c r="AN123" s="454"/>
      <c r="AO123" s="454"/>
      <c r="AP123" s="454"/>
      <c r="AQ123" s="454"/>
      <c r="AR123" s="454"/>
      <c r="AS123" s="454"/>
      <c r="AT123" s="454"/>
      <c r="AU123" s="454"/>
      <c r="AV123" s="454"/>
      <c r="AW123" s="454"/>
      <c r="AX123" s="454"/>
    </row>
    <row r="124" spans="1:50" s="315" customFormat="1" ht="21" customHeight="1">
      <c r="A124" s="782"/>
      <c r="B124" s="860"/>
      <c r="C124" s="823"/>
      <c r="D124" s="105" t="s">
        <v>839</v>
      </c>
      <c r="E124" s="316"/>
      <c r="F124" s="329"/>
      <c r="G124" s="316"/>
      <c r="H124" s="316"/>
      <c r="I124" s="316"/>
      <c r="J124" s="361"/>
      <c r="K124" s="834"/>
      <c r="L124" s="856"/>
      <c r="M124" s="454"/>
      <c r="N124" s="454"/>
      <c r="O124" s="454"/>
      <c r="P124" s="454"/>
      <c r="Q124" s="454"/>
      <c r="R124" s="454"/>
      <c r="S124" s="454"/>
      <c r="T124" s="454"/>
      <c r="U124" s="454"/>
      <c r="V124" s="454"/>
      <c r="W124" s="454"/>
      <c r="X124" s="454"/>
      <c r="Y124" s="454"/>
      <c r="Z124" s="454"/>
      <c r="AA124" s="454"/>
      <c r="AB124" s="454"/>
      <c r="AC124" s="454"/>
      <c r="AD124" s="454"/>
      <c r="AE124" s="454"/>
      <c r="AF124" s="454"/>
      <c r="AG124" s="454"/>
      <c r="AH124" s="454"/>
      <c r="AI124" s="454"/>
      <c r="AJ124" s="454"/>
      <c r="AK124" s="454"/>
      <c r="AL124" s="454"/>
      <c r="AM124" s="454"/>
      <c r="AN124" s="454"/>
      <c r="AO124" s="454"/>
      <c r="AP124" s="454"/>
      <c r="AQ124" s="454"/>
      <c r="AR124" s="454"/>
      <c r="AS124" s="454"/>
      <c r="AT124" s="454"/>
      <c r="AU124" s="454"/>
      <c r="AV124" s="454"/>
      <c r="AW124" s="454"/>
      <c r="AX124" s="454"/>
    </row>
    <row r="125" spans="1:50" ht="21" customHeight="1">
      <c r="A125" s="782"/>
      <c r="B125" s="860"/>
      <c r="C125" s="823"/>
      <c r="D125" s="105" t="s">
        <v>614</v>
      </c>
      <c r="E125" s="316">
        <v>1</v>
      </c>
      <c r="F125" s="329"/>
      <c r="G125" s="316"/>
      <c r="H125" s="316"/>
      <c r="I125" s="316">
        <v>1</v>
      </c>
      <c r="J125" s="361"/>
      <c r="K125" s="834"/>
      <c r="L125" s="856"/>
    </row>
    <row r="126" spans="1:50" ht="21" customHeight="1">
      <c r="A126" s="782"/>
      <c r="B126" s="860"/>
      <c r="C126" s="823"/>
      <c r="D126" s="105" t="s">
        <v>612</v>
      </c>
      <c r="E126" s="316"/>
      <c r="F126" s="329"/>
      <c r="G126" s="316"/>
      <c r="H126" s="316"/>
      <c r="I126" s="316"/>
      <c r="J126" s="361"/>
      <c r="K126" s="834"/>
      <c r="L126" s="856"/>
    </row>
    <row r="127" spans="1:50" ht="21" customHeight="1">
      <c r="A127" s="782"/>
      <c r="B127" s="860"/>
      <c r="C127" s="823"/>
      <c r="D127" s="105" t="s">
        <v>613</v>
      </c>
      <c r="E127" s="316"/>
      <c r="F127" s="329"/>
      <c r="G127" s="316"/>
      <c r="H127" s="316"/>
      <c r="I127" s="316"/>
      <c r="J127" s="361"/>
      <c r="K127" s="834"/>
      <c r="L127" s="856"/>
    </row>
    <row r="128" spans="1:50" ht="21" customHeight="1">
      <c r="A128" s="782"/>
      <c r="B128" s="860"/>
      <c r="C128" s="244" t="s">
        <v>64</v>
      </c>
      <c r="D128" s="220" t="s">
        <v>1174</v>
      </c>
      <c r="E128" s="316"/>
      <c r="F128" s="329"/>
      <c r="G128" s="316"/>
      <c r="H128" s="316"/>
      <c r="I128" s="316"/>
      <c r="J128" s="361"/>
      <c r="K128" s="286">
        <f>SUM(E128:J128)</f>
        <v>0</v>
      </c>
      <c r="L128" s="857"/>
    </row>
    <row r="129" spans="1:50" ht="21" customHeight="1">
      <c r="A129" s="782"/>
      <c r="B129" s="862" t="s">
        <v>2</v>
      </c>
      <c r="C129" s="818" t="s">
        <v>115</v>
      </c>
      <c r="D129" s="173" t="s">
        <v>492</v>
      </c>
      <c r="E129" s="317"/>
      <c r="F129" s="317"/>
      <c r="G129" s="317"/>
      <c r="H129" s="360"/>
      <c r="I129" s="317"/>
      <c r="J129" s="360"/>
      <c r="K129" s="807">
        <f>SUM(E129:J136)</f>
        <v>2</v>
      </c>
      <c r="L129" s="867">
        <f>SUM(K129:K145)</f>
        <v>2</v>
      </c>
    </row>
    <row r="130" spans="1:50" s="315" customFormat="1" ht="21" customHeight="1">
      <c r="A130" s="782"/>
      <c r="B130" s="862"/>
      <c r="C130" s="818"/>
      <c r="D130" s="173" t="s">
        <v>877</v>
      </c>
      <c r="E130" s="317"/>
      <c r="F130" s="317"/>
      <c r="G130" s="317"/>
      <c r="H130" s="360"/>
      <c r="I130" s="317"/>
      <c r="J130" s="360"/>
      <c r="K130" s="807"/>
      <c r="L130" s="868"/>
      <c r="M130" s="454"/>
      <c r="N130" s="454"/>
      <c r="O130" s="454"/>
      <c r="P130" s="454"/>
      <c r="Q130" s="454"/>
      <c r="R130" s="454"/>
      <c r="S130" s="454"/>
      <c r="T130" s="454"/>
      <c r="U130" s="454"/>
      <c r="V130" s="454"/>
      <c r="W130" s="454"/>
      <c r="X130" s="454"/>
      <c r="Y130" s="454"/>
      <c r="Z130" s="454"/>
      <c r="AA130" s="454"/>
      <c r="AB130" s="454"/>
      <c r="AC130" s="454"/>
      <c r="AD130" s="454"/>
      <c r="AE130" s="454"/>
      <c r="AF130" s="454"/>
      <c r="AG130" s="454"/>
      <c r="AH130" s="454"/>
      <c r="AI130" s="454"/>
      <c r="AJ130" s="454"/>
      <c r="AK130" s="454"/>
      <c r="AL130" s="454"/>
      <c r="AM130" s="454"/>
      <c r="AN130" s="454"/>
      <c r="AO130" s="454"/>
      <c r="AP130" s="454"/>
      <c r="AQ130" s="454"/>
      <c r="AR130" s="454"/>
      <c r="AS130" s="454"/>
      <c r="AT130" s="454"/>
      <c r="AU130" s="454"/>
      <c r="AV130" s="454"/>
      <c r="AW130" s="454"/>
      <c r="AX130" s="454"/>
    </row>
    <row r="131" spans="1:50" ht="21" customHeight="1">
      <c r="A131" s="782"/>
      <c r="B131" s="862"/>
      <c r="C131" s="818"/>
      <c r="D131" s="173" t="s">
        <v>493</v>
      </c>
      <c r="E131" s="317"/>
      <c r="F131" s="317"/>
      <c r="G131" s="317"/>
      <c r="H131" s="317"/>
      <c r="I131" s="317"/>
      <c r="J131" s="360"/>
      <c r="K131" s="807"/>
      <c r="L131" s="868"/>
    </row>
    <row r="132" spans="1:50" ht="21" customHeight="1">
      <c r="A132" s="782"/>
      <c r="B132" s="862"/>
      <c r="C132" s="818"/>
      <c r="D132" s="173" t="s">
        <v>494</v>
      </c>
      <c r="E132" s="317"/>
      <c r="F132" s="317"/>
      <c r="G132" s="317"/>
      <c r="H132" s="317"/>
      <c r="I132" s="317"/>
      <c r="J132" s="360"/>
      <c r="K132" s="807"/>
      <c r="L132" s="868"/>
    </row>
    <row r="133" spans="1:50" ht="21" customHeight="1">
      <c r="A133" s="782"/>
      <c r="B133" s="862"/>
      <c r="C133" s="818"/>
      <c r="D133" s="173" t="s">
        <v>970</v>
      </c>
      <c r="E133" s="317"/>
      <c r="F133" s="317"/>
      <c r="G133" s="317"/>
      <c r="H133" s="317"/>
      <c r="I133" s="317"/>
      <c r="J133" s="360"/>
      <c r="K133" s="807"/>
      <c r="L133" s="868"/>
    </row>
    <row r="134" spans="1:50" ht="21" customHeight="1">
      <c r="A134" s="782"/>
      <c r="B134" s="862"/>
      <c r="C134" s="818"/>
      <c r="D134" s="173" t="s">
        <v>495</v>
      </c>
      <c r="E134" s="317">
        <v>1</v>
      </c>
      <c r="F134" s="317">
        <v>1</v>
      </c>
      <c r="G134" s="317"/>
      <c r="H134" s="317"/>
      <c r="I134" s="317"/>
      <c r="J134" s="360"/>
      <c r="K134" s="807"/>
      <c r="L134" s="868"/>
    </row>
    <row r="135" spans="1:50" ht="21" customHeight="1">
      <c r="A135" s="782"/>
      <c r="B135" s="862"/>
      <c r="C135" s="818"/>
      <c r="D135" s="173" t="s">
        <v>496</v>
      </c>
      <c r="E135" s="317"/>
      <c r="F135" s="317"/>
      <c r="G135" s="317"/>
      <c r="H135" s="317"/>
      <c r="I135" s="317"/>
      <c r="J135" s="360"/>
      <c r="K135" s="807"/>
      <c r="L135" s="868"/>
    </row>
    <row r="136" spans="1:50" ht="21" customHeight="1">
      <c r="A136" s="782"/>
      <c r="B136" s="862"/>
      <c r="C136" s="818"/>
      <c r="D136" s="173" t="s">
        <v>497</v>
      </c>
      <c r="E136" s="317"/>
      <c r="F136" s="317"/>
      <c r="G136" s="317"/>
      <c r="H136" s="317"/>
      <c r="I136" s="317"/>
      <c r="J136" s="360"/>
      <c r="K136" s="807"/>
      <c r="L136" s="868"/>
    </row>
    <row r="137" spans="1:50" ht="21" customHeight="1">
      <c r="A137" s="782"/>
      <c r="B137" s="862"/>
      <c r="C137" s="818" t="s">
        <v>26</v>
      </c>
      <c r="D137" s="173" t="s">
        <v>498</v>
      </c>
      <c r="E137" s="317"/>
      <c r="F137" s="317"/>
      <c r="G137" s="317"/>
      <c r="H137" s="394"/>
      <c r="I137" s="317"/>
      <c r="J137" s="360"/>
      <c r="K137" s="807">
        <f>SUM(E137:J145)</f>
        <v>0</v>
      </c>
      <c r="L137" s="868"/>
    </row>
    <row r="138" spans="1:50" ht="21" customHeight="1">
      <c r="A138" s="782"/>
      <c r="B138" s="862"/>
      <c r="C138" s="818"/>
      <c r="D138" s="173" t="s">
        <v>499</v>
      </c>
      <c r="E138" s="317"/>
      <c r="F138" s="317"/>
      <c r="G138" s="317"/>
      <c r="H138" s="317"/>
      <c r="I138" s="317"/>
      <c r="J138" s="360"/>
      <c r="K138" s="807"/>
      <c r="L138" s="868"/>
    </row>
    <row r="139" spans="1:50" ht="21" customHeight="1">
      <c r="A139" s="782"/>
      <c r="B139" s="862"/>
      <c r="C139" s="818"/>
      <c r="D139" s="173" t="s">
        <v>500</v>
      </c>
      <c r="E139" s="317"/>
      <c r="F139" s="317"/>
      <c r="G139" s="317"/>
      <c r="H139" s="317"/>
      <c r="I139" s="317"/>
      <c r="J139" s="360"/>
      <c r="K139" s="807"/>
      <c r="L139" s="868"/>
    </row>
    <row r="140" spans="1:50" ht="21" customHeight="1">
      <c r="A140" s="782"/>
      <c r="B140" s="862"/>
      <c r="C140" s="818"/>
      <c r="D140" s="173" t="s">
        <v>930</v>
      </c>
      <c r="E140" s="317"/>
      <c r="F140" s="317"/>
      <c r="G140" s="317"/>
      <c r="H140" s="317"/>
      <c r="I140" s="317"/>
      <c r="J140" s="360"/>
      <c r="K140" s="807"/>
      <c r="L140" s="868"/>
    </row>
    <row r="141" spans="1:50" s="315" customFormat="1" ht="21" customHeight="1">
      <c r="A141" s="782"/>
      <c r="B141" s="862"/>
      <c r="C141" s="818"/>
      <c r="D141" s="173" t="s">
        <v>878</v>
      </c>
      <c r="E141" s="317"/>
      <c r="F141" s="317"/>
      <c r="G141" s="317"/>
      <c r="H141" s="317"/>
      <c r="I141" s="317"/>
      <c r="J141" s="360"/>
      <c r="K141" s="807"/>
      <c r="L141" s="868"/>
      <c r="M141" s="454"/>
      <c r="N141" s="454"/>
      <c r="O141" s="454"/>
      <c r="P141" s="454"/>
      <c r="Q141" s="454"/>
      <c r="R141" s="454"/>
      <c r="S141" s="454"/>
      <c r="T141" s="454"/>
      <c r="U141" s="454"/>
      <c r="V141" s="454"/>
      <c r="W141" s="454"/>
      <c r="X141" s="454"/>
      <c r="Y141" s="454"/>
      <c r="Z141" s="454"/>
      <c r="AA141" s="454"/>
      <c r="AB141" s="454"/>
      <c r="AC141" s="454"/>
      <c r="AD141" s="454"/>
      <c r="AE141" s="454"/>
      <c r="AF141" s="454"/>
      <c r="AG141" s="454"/>
      <c r="AH141" s="454"/>
      <c r="AI141" s="454"/>
      <c r="AJ141" s="454"/>
      <c r="AK141" s="454"/>
      <c r="AL141" s="454"/>
      <c r="AM141" s="454"/>
      <c r="AN141" s="454"/>
      <c r="AO141" s="454"/>
      <c r="AP141" s="454"/>
      <c r="AQ141" s="454"/>
      <c r="AR141" s="454"/>
      <c r="AS141" s="454"/>
      <c r="AT141" s="454"/>
      <c r="AU141" s="454"/>
      <c r="AV141" s="454"/>
      <c r="AW141" s="454"/>
      <c r="AX141" s="454"/>
    </row>
    <row r="142" spans="1:50" ht="21" customHeight="1">
      <c r="A142" s="782"/>
      <c r="B142" s="862"/>
      <c r="C142" s="818"/>
      <c r="D142" s="173" t="s">
        <v>496</v>
      </c>
      <c r="E142" s="317"/>
      <c r="F142" s="317"/>
      <c r="G142" s="317"/>
      <c r="H142" s="317"/>
      <c r="I142" s="317"/>
      <c r="J142" s="360"/>
      <c r="K142" s="807"/>
      <c r="L142" s="868"/>
    </row>
    <row r="143" spans="1:50" ht="21" customHeight="1">
      <c r="A143" s="782"/>
      <c r="B143" s="862"/>
      <c r="C143" s="818"/>
      <c r="D143" s="173" t="s">
        <v>501</v>
      </c>
      <c r="E143" s="317"/>
      <c r="F143" s="317"/>
      <c r="G143" s="317"/>
      <c r="H143" s="317"/>
      <c r="I143" s="317"/>
      <c r="J143" s="360"/>
      <c r="K143" s="807"/>
      <c r="L143" s="868"/>
    </row>
    <row r="144" spans="1:50" ht="21" customHeight="1">
      <c r="A144" s="782"/>
      <c r="B144" s="862"/>
      <c r="C144" s="818"/>
      <c r="D144" s="173" t="s">
        <v>502</v>
      </c>
      <c r="E144" s="317"/>
      <c r="F144" s="317"/>
      <c r="G144" s="317"/>
      <c r="H144" s="317"/>
      <c r="I144" s="317"/>
      <c r="J144" s="360"/>
      <c r="K144" s="807"/>
      <c r="L144" s="868"/>
    </row>
    <row r="145" spans="1:50" ht="21" customHeight="1">
      <c r="A145" s="782"/>
      <c r="B145" s="862"/>
      <c r="C145" s="818"/>
      <c r="D145" s="173" t="s">
        <v>497</v>
      </c>
      <c r="E145" s="317"/>
      <c r="F145" s="317"/>
      <c r="G145" s="317"/>
      <c r="H145" s="317"/>
      <c r="I145" s="317"/>
      <c r="J145" s="360"/>
      <c r="K145" s="807"/>
      <c r="L145" s="869"/>
    </row>
    <row r="146" spans="1:50" ht="21" customHeight="1">
      <c r="A146" s="782"/>
      <c r="B146" s="858" t="s">
        <v>151</v>
      </c>
      <c r="C146" s="823" t="s">
        <v>36</v>
      </c>
      <c r="D146" s="105" t="s">
        <v>503</v>
      </c>
      <c r="E146" s="329"/>
      <c r="F146" s="329"/>
      <c r="G146" s="316"/>
      <c r="H146" s="361"/>
      <c r="I146" s="316"/>
      <c r="J146" s="361"/>
      <c r="K146" s="834">
        <f>SUM(E146:J151)</f>
        <v>1</v>
      </c>
      <c r="L146" s="864">
        <f>SUM(K146:K151)</f>
        <v>1</v>
      </c>
    </row>
    <row r="147" spans="1:50" s="315" customFormat="1" ht="21" customHeight="1">
      <c r="A147" s="782"/>
      <c r="B147" s="858"/>
      <c r="C147" s="823"/>
      <c r="D147" s="105" t="s">
        <v>1150</v>
      </c>
      <c r="E147" s="329"/>
      <c r="F147" s="329"/>
      <c r="G147" s="316">
        <v>1</v>
      </c>
      <c r="H147" s="361"/>
      <c r="I147" s="316"/>
      <c r="J147" s="361"/>
      <c r="K147" s="834"/>
      <c r="L147" s="865"/>
      <c r="M147" s="454"/>
      <c r="N147" s="454"/>
      <c r="O147" s="454"/>
      <c r="P147" s="454"/>
      <c r="Q147" s="454"/>
      <c r="R147" s="454"/>
      <c r="S147" s="454"/>
      <c r="T147" s="454"/>
      <c r="U147" s="454"/>
      <c r="V147" s="454"/>
      <c r="W147" s="454"/>
      <c r="X147" s="454"/>
      <c r="Y147" s="454"/>
      <c r="Z147" s="454"/>
      <c r="AA147" s="454"/>
      <c r="AB147" s="454"/>
      <c r="AC147" s="454"/>
      <c r="AD147" s="454"/>
      <c r="AE147" s="454"/>
      <c r="AF147" s="454"/>
      <c r="AG147" s="454"/>
      <c r="AH147" s="454"/>
      <c r="AI147" s="454"/>
      <c r="AJ147" s="454"/>
      <c r="AK147" s="454"/>
      <c r="AL147" s="454"/>
      <c r="AM147" s="454"/>
      <c r="AN147" s="454"/>
      <c r="AO147" s="454"/>
      <c r="AP147" s="454"/>
      <c r="AQ147" s="454"/>
      <c r="AR147" s="454"/>
      <c r="AS147" s="454"/>
      <c r="AT147" s="454"/>
      <c r="AU147" s="454"/>
      <c r="AV147" s="454"/>
      <c r="AW147" s="454"/>
      <c r="AX147" s="454"/>
    </row>
    <row r="148" spans="1:50" ht="21" customHeight="1">
      <c r="A148" s="782"/>
      <c r="B148" s="858"/>
      <c r="C148" s="823"/>
      <c r="D148" s="105" t="s">
        <v>504</v>
      </c>
      <c r="E148" s="329"/>
      <c r="F148" s="329"/>
      <c r="G148" s="316"/>
      <c r="H148" s="316"/>
      <c r="I148" s="316"/>
      <c r="J148" s="361"/>
      <c r="K148" s="834"/>
      <c r="L148" s="865"/>
    </row>
    <row r="149" spans="1:50" ht="21" customHeight="1">
      <c r="A149" s="782"/>
      <c r="B149" s="858"/>
      <c r="C149" s="823"/>
      <c r="D149" s="105" t="s">
        <v>505</v>
      </c>
      <c r="E149" s="329"/>
      <c r="F149" s="329"/>
      <c r="G149" s="316"/>
      <c r="H149" s="316"/>
      <c r="I149" s="316"/>
      <c r="J149" s="361"/>
      <c r="K149" s="834"/>
      <c r="L149" s="865"/>
    </row>
    <row r="150" spans="1:50" ht="21" customHeight="1">
      <c r="A150" s="782"/>
      <c r="B150" s="858"/>
      <c r="C150" s="823"/>
      <c r="D150" s="105" t="s">
        <v>506</v>
      </c>
      <c r="E150" s="329"/>
      <c r="F150" s="329"/>
      <c r="G150" s="316"/>
      <c r="H150" s="316"/>
      <c r="I150" s="316"/>
      <c r="J150" s="361"/>
      <c r="K150" s="834"/>
      <c r="L150" s="865"/>
    </row>
    <row r="151" spans="1:50" ht="21" customHeight="1">
      <c r="A151" s="782"/>
      <c r="B151" s="858"/>
      <c r="C151" s="823"/>
      <c r="D151" s="105" t="s">
        <v>507</v>
      </c>
      <c r="E151" s="329"/>
      <c r="F151" s="329"/>
      <c r="G151" s="316"/>
      <c r="H151" s="316"/>
      <c r="I151" s="316"/>
      <c r="J151" s="361"/>
      <c r="K151" s="834"/>
      <c r="L151" s="866"/>
    </row>
    <row r="152" spans="1:50" ht="21" customHeight="1">
      <c r="A152" s="782"/>
      <c r="B152" s="813" t="s">
        <v>155</v>
      </c>
      <c r="C152" s="818" t="s">
        <v>121</v>
      </c>
      <c r="D152" s="173" t="s">
        <v>503</v>
      </c>
      <c r="E152" s="317"/>
      <c r="F152" s="317"/>
      <c r="G152" s="317"/>
      <c r="H152" s="360">
        <v>1</v>
      </c>
      <c r="I152" s="317"/>
      <c r="J152" s="360"/>
      <c r="K152" s="807">
        <f>SUM(E152:J167)</f>
        <v>12</v>
      </c>
      <c r="L152" s="867">
        <f>SUM(K152:K184)</f>
        <v>20</v>
      </c>
    </row>
    <row r="153" spans="1:50" s="315" customFormat="1" ht="21" customHeight="1">
      <c r="A153" s="782"/>
      <c r="B153" s="813"/>
      <c r="C153" s="818"/>
      <c r="D153" s="173" t="s">
        <v>508</v>
      </c>
      <c r="E153" s="317"/>
      <c r="F153" s="317"/>
      <c r="G153" s="317"/>
      <c r="H153" s="360"/>
      <c r="I153" s="317"/>
      <c r="J153" s="360"/>
      <c r="K153" s="807"/>
      <c r="L153" s="868"/>
      <c r="M153" s="454"/>
      <c r="N153" s="454"/>
      <c r="O153" s="454"/>
      <c r="P153" s="454"/>
      <c r="Q153" s="454"/>
      <c r="R153" s="454"/>
      <c r="S153" s="454"/>
      <c r="T153" s="454"/>
      <c r="U153" s="454"/>
      <c r="V153" s="454"/>
      <c r="W153" s="454"/>
      <c r="X153" s="454"/>
      <c r="Y153" s="454"/>
      <c r="Z153" s="454"/>
      <c r="AA153" s="454"/>
      <c r="AB153" s="454"/>
      <c r="AC153" s="454"/>
      <c r="AD153" s="454"/>
      <c r="AE153" s="454"/>
      <c r="AF153" s="454"/>
      <c r="AG153" s="454"/>
      <c r="AH153" s="454"/>
      <c r="AI153" s="454"/>
      <c r="AJ153" s="454"/>
      <c r="AK153" s="454"/>
      <c r="AL153" s="454"/>
      <c r="AM153" s="454"/>
      <c r="AN153" s="454"/>
      <c r="AO153" s="454"/>
      <c r="AP153" s="454"/>
      <c r="AQ153" s="454"/>
      <c r="AR153" s="454"/>
      <c r="AS153" s="454"/>
      <c r="AT153" s="454"/>
      <c r="AU153" s="454"/>
      <c r="AV153" s="454"/>
      <c r="AW153" s="454"/>
      <c r="AX153" s="454"/>
    </row>
    <row r="154" spans="1:50" ht="21" customHeight="1">
      <c r="A154" s="782"/>
      <c r="B154" s="813"/>
      <c r="C154" s="818"/>
      <c r="D154" s="173" t="s">
        <v>509</v>
      </c>
      <c r="E154" s="317"/>
      <c r="F154" s="317"/>
      <c r="G154" s="317"/>
      <c r="H154" s="317"/>
      <c r="I154" s="317"/>
      <c r="J154" s="360"/>
      <c r="K154" s="807"/>
      <c r="L154" s="868"/>
    </row>
    <row r="155" spans="1:50" s="315" customFormat="1" ht="21" customHeight="1">
      <c r="A155" s="782"/>
      <c r="B155" s="813"/>
      <c r="C155" s="818"/>
      <c r="D155" s="173" t="s">
        <v>1140</v>
      </c>
      <c r="E155" s="317">
        <v>2</v>
      </c>
      <c r="F155" s="317">
        <v>2</v>
      </c>
      <c r="G155" s="317">
        <v>1</v>
      </c>
      <c r="H155" s="317"/>
      <c r="I155" s="317"/>
      <c r="J155" s="360"/>
      <c r="K155" s="807"/>
      <c r="L155" s="868"/>
      <c r="M155" s="454"/>
      <c r="N155" s="454"/>
      <c r="O155" s="454"/>
      <c r="P155" s="454"/>
      <c r="Q155" s="454"/>
      <c r="R155" s="454"/>
      <c r="S155" s="454"/>
      <c r="T155" s="454"/>
      <c r="U155" s="454"/>
      <c r="V155" s="454"/>
      <c r="W155" s="454"/>
      <c r="X155" s="454"/>
      <c r="Y155" s="454"/>
      <c r="Z155" s="454"/>
      <c r="AA155" s="454"/>
      <c r="AB155" s="454"/>
      <c r="AC155" s="454"/>
      <c r="AD155" s="454"/>
      <c r="AE155" s="454"/>
      <c r="AF155" s="454"/>
      <c r="AG155" s="454"/>
      <c r="AH155" s="454"/>
      <c r="AI155" s="454"/>
      <c r="AJ155" s="454"/>
      <c r="AK155" s="454"/>
      <c r="AL155" s="454"/>
      <c r="AM155" s="454"/>
      <c r="AN155" s="454"/>
      <c r="AO155" s="454"/>
      <c r="AP155" s="454"/>
      <c r="AQ155" s="454"/>
      <c r="AR155" s="454"/>
      <c r="AS155" s="454"/>
      <c r="AT155" s="454"/>
      <c r="AU155" s="454"/>
      <c r="AV155" s="454"/>
      <c r="AW155" s="454"/>
      <c r="AX155" s="454"/>
    </row>
    <row r="156" spans="1:50" s="315" customFormat="1" ht="21" customHeight="1">
      <c r="A156" s="782"/>
      <c r="B156" s="813"/>
      <c r="C156" s="818"/>
      <c r="D156" s="173" t="s">
        <v>1007</v>
      </c>
      <c r="E156" s="317"/>
      <c r="F156" s="317"/>
      <c r="G156" s="317"/>
      <c r="H156" s="317"/>
      <c r="I156" s="317"/>
      <c r="J156" s="360"/>
      <c r="K156" s="807"/>
      <c r="L156" s="868"/>
      <c r="M156" s="454"/>
      <c r="N156" s="454"/>
      <c r="O156" s="454"/>
      <c r="P156" s="454"/>
      <c r="Q156" s="454"/>
      <c r="R156" s="454"/>
      <c r="S156" s="454"/>
      <c r="T156" s="454"/>
      <c r="U156" s="454"/>
      <c r="V156" s="454"/>
      <c r="W156" s="454"/>
      <c r="X156" s="454"/>
      <c r="Y156" s="454"/>
      <c r="Z156" s="454"/>
      <c r="AA156" s="454"/>
      <c r="AB156" s="454"/>
      <c r="AC156" s="454"/>
      <c r="AD156" s="454"/>
      <c r="AE156" s="454"/>
      <c r="AF156" s="454"/>
      <c r="AG156" s="454"/>
      <c r="AH156" s="454"/>
      <c r="AI156" s="454"/>
      <c r="AJ156" s="454"/>
      <c r="AK156" s="454"/>
      <c r="AL156" s="454"/>
      <c r="AM156" s="454"/>
      <c r="AN156" s="454"/>
      <c r="AO156" s="454"/>
      <c r="AP156" s="454"/>
      <c r="AQ156" s="454"/>
      <c r="AR156" s="454"/>
      <c r="AS156" s="454"/>
      <c r="AT156" s="454"/>
      <c r="AU156" s="454"/>
      <c r="AV156" s="454"/>
      <c r="AW156" s="454"/>
      <c r="AX156" s="454"/>
    </row>
    <row r="157" spans="1:50" s="315" customFormat="1" ht="21" customHeight="1">
      <c r="A157" s="782"/>
      <c r="B157" s="813"/>
      <c r="C157" s="818"/>
      <c r="D157" s="173" t="s">
        <v>494</v>
      </c>
      <c r="E157" s="317">
        <v>1</v>
      </c>
      <c r="F157" s="317"/>
      <c r="G157" s="317"/>
      <c r="H157" s="317"/>
      <c r="I157" s="317"/>
      <c r="J157" s="360"/>
      <c r="K157" s="807"/>
      <c r="L157" s="868"/>
      <c r="M157" s="454"/>
      <c r="N157" s="454"/>
      <c r="O157" s="454"/>
      <c r="P157" s="454"/>
      <c r="Q157" s="454"/>
      <c r="R157" s="454"/>
      <c r="S157" s="454"/>
      <c r="T157" s="454"/>
      <c r="U157" s="454"/>
      <c r="V157" s="454"/>
      <c r="W157" s="454"/>
      <c r="X157" s="454"/>
      <c r="Y157" s="454"/>
      <c r="Z157" s="454"/>
      <c r="AA157" s="454"/>
      <c r="AB157" s="454"/>
      <c r="AC157" s="454"/>
      <c r="AD157" s="454"/>
      <c r="AE157" s="454"/>
      <c r="AF157" s="454"/>
      <c r="AG157" s="454"/>
      <c r="AH157" s="454"/>
      <c r="AI157" s="454"/>
      <c r="AJ157" s="454"/>
      <c r="AK157" s="454"/>
      <c r="AL157" s="454"/>
      <c r="AM157" s="454"/>
      <c r="AN157" s="454"/>
      <c r="AO157" s="454"/>
      <c r="AP157" s="454"/>
      <c r="AQ157" s="454"/>
      <c r="AR157" s="454"/>
      <c r="AS157" s="454"/>
      <c r="AT157" s="454"/>
      <c r="AU157" s="454"/>
      <c r="AV157" s="454"/>
      <c r="AW157" s="454"/>
      <c r="AX157" s="454"/>
    </row>
    <row r="158" spans="1:50" s="315" customFormat="1" ht="21" customHeight="1">
      <c r="A158" s="782"/>
      <c r="B158" s="813"/>
      <c r="C158" s="818"/>
      <c r="D158" s="173" t="s">
        <v>1191</v>
      </c>
      <c r="E158" s="317">
        <v>1</v>
      </c>
      <c r="F158" s="317"/>
      <c r="G158" s="317"/>
      <c r="H158" s="317"/>
      <c r="I158" s="317"/>
      <c r="J158" s="360"/>
      <c r="K158" s="807"/>
      <c r="L158" s="868"/>
      <c r="M158" s="454"/>
      <c r="N158" s="454"/>
      <c r="O158" s="454"/>
      <c r="P158" s="454"/>
      <c r="Q158" s="454"/>
      <c r="R158" s="454"/>
      <c r="S158" s="454"/>
      <c r="T158" s="454"/>
      <c r="U158" s="454"/>
      <c r="V158" s="454"/>
      <c r="W158" s="454"/>
      <c r="X158" s="454"/>
      <c r="Y158" s="454"/>
      <c r="Z158" s="454"/>
      <c r="AA158" s="454"/>
      <c r="AB158" s="454"/>
      <c r="AC158" s="454"/>
      <c r="AD158" s="454"/>
      <c r="AE158" s="454"/>
      <c r="AF158" s="454"/>
      <c r="AG158" s="454"/>
      <c r="AH158" s="454"/>
      <c r="AI158" s="454"/>
      <c r="AJ158" s="454"/>
      <c r="AK158" s="454"/>
      <c r="AL158" s="454"/>
      <c r="AM158" s="454"/>
      <c r="AN158" s="454"/>
      <c r="AO158" s="454"/>
      <c r="AP158" s="454"/>
      <c r="AQ158" s="454"/>
      <c r="AR158" s="454"/>
      <c r="AS158" s="454"/>
      <c r="AT158" s="454"/>
      <c r="AU158" s="454"/>
      <c r="AV158" s="454"/>
      <c r="AW158" s="454"/>
      <c r="AX158" s="454"/>
    </row>
    <row r="159" spans="1:50" s="315" customFormat="1" ht="21" customHeight="1">
      <c r="A159" s="782"/>
      <c r="B159" s="813"/>
      <c r="C159" s="818"/>
      <c r="D159" s="173" t="s">
        <v>1141</v>
      </c>
      <c r="E159" s="317">
        <v>3</v>
      </c>
      <c r="F159" s="317"/>
      <c r="G159" s="317"/>
      <c r="H159" s="317"/>
      <c r="I159" s="317"/>
      <c r="J159" s="360"/>
      <c r="K159" s="807"/>
      <c r="L159" s="868"/>
      <c r="M159" s="454"/>
      <c r="N159" s="454"/>
      <c r="O159" s="454"/>
      <c r="P159" s="454"/>
      <c r="Q159" s="454"/>
      <c r="R159" s="454"/>
      <c r="S159" s="454"/>
      <c r="T159" s="454"/>
      <c r="U159" s="454"/>
      <c r="V159" s="454"/>
      <c r="W159" s="454"/>
      <c r="X159" s="454"/>
      <c r="Y159" s="454"/>
      <c r="Z159" s="454"/>
      <c r="AA159" s="454"/>
      <c r="AB159" s="454"/>
      <c r="AC159" s="454"/>
      <c r="AD159" s="454"/>
      <c r="AE159" s="454"/>
      <c r="AF159" s="454"/>
      <c r="AG159" s="454"/>
      <c r="AH159" s="454"/>
      <c r="AI159" s="454"/>
      <c r="AJ159" s="454"/>
      <c r="AK159" s="454"/>
      <c r="AL159" s="454"/>
      <c r="AM159" s="454"/>
      <c r="AN159" s="454"/>
      <c r="AO159" s="454"/>
      <c r="AP159" s="454"/>
      <c r="AQ159" s="454"/>
      <c r="AR159" s="454"/>
      <c r="AS159" s="454"/>
      <c r="AT159" s="454"/>
      <c r="AU159" s="454"/>
      <c r="AV159" s="454"/>
      <c r="AW159" s="454"/>
      <c r="AX159" s="454"/>
    </row>
    <row r="160" spans="1:50" s="315" customFormat="1" ht="21" customHeight="1">
      <c r="A160" s="782"/>
      <c r="B160" s="813"/>
      <c r="C160" s="818"/>
      <c r="D160" s="173" t="s">
        <v>1008</v>
      </c>
      <c r="E160" s="317"/>
      <c r="F160" s="317"/>
      <c r="G160" s="317"/>
      <c r="H160" s="317"/>
      <c r="I160" s="317"/>
      <c r="J160" s="360"/>
      <c r="K160" s="807"/>
      <c r="L160" s="868"/>
      <c r="M160" s="454"/>
      <c r="N160" s="454"/>
      <c r="O160" s="454"/>
      <c r="P160" s="454"/>
      <c r="Q160" s="454"/>
      <c r="R160" s="454"/>
      <c r="S160" s="454"/>
      <c r="T160" s="454"/>
      <c r="U160" s="454"/>
      <c r="V160" s="454"/>
      <c r="W160" s="454"/>
      <c r="X160" s="454"/>
      <c r="Y160" s="454"/>
      <c r="Z160" s="454"/>
      <c r="AA160" s="454"/>
      <c r="AB160" s="454"/>
      <c r="AC160" s="454"/>
      <c r="AD160" s="454"/>
      <c r="AE160" s="454"/>
      <c r="AF160" s="454"/>
      <c r="AG160" s="454"/>
      <c r="AH160" s="454"/>
      <c r="AI160" s="454"/>
      <c r="AJ160" s="454"/>
      <c r="AK160" s="454"/>
      <c r="AL160" s="454"/>
      <c r="AM160" s="454"/>
      <c r="AN160" s="454"/>
      <c r="AO160" s="454"/>
      <c r="AP160" s="454"/>
      <c r="AQ160" s="454"/>
      <c r="AR160" s="454"/>
      <c r="AS160" s="454"/>
      <c r="AT160" s="454"/>
      <c r="AU160" s="454"/>
      <c r="AV160" s="454"/>
      <c r="AW160" s="454"/>
      <c r="AX160" s="454"/>
    </row>
    <row r="161" spans="1:50" ht="21" customHeight="1">
      <c r="A161" s="782"/>
      <c r="B161" s="813"/>
      <c r="C161" s="818"/>
      <c r="D161" s="173" t="s">
        <v>510</v>
      </c>
      <c r="E161" s="317"/>
      <c r="F161" s="317"/>
      <c r="G161" s="317"/>
      <c r="H161" s="317"/>
      <c r="I161" s="317"/>
      <c r="J161" s="360"/>
      <c r="K161" s="807"/>
      <c r="L161" s="868"/>
    </row>
    <row r="162" spans="1:50" s="315" customFormat="1" ht="21" customHeight="1">
      <c r="A162" s="782"/>
      <c r="B162" s="813"/>
      <c r="C162" s="818"/>
      <c r="D162" s="173" t="s">
        <v>1037</v>
      </c>
      <c r="E162" s="317">
        <v>1</v>
      </c>
      <c r="F162" s="317"/>
      <c r="G162" s="317"/>
      <c r="H162" s="317"/>
      <c r="I162" s="317"/>
      <c r="J162" s="360"/>
      <c r="K162" s="807"/>
      <c r="L162" s="868"/>
      <c r="M162" s="454"/>
      <c r="N162" s="454"/>
      <c r="O162" s="454"/>
      <c r="P162" s="454"/>
      <c r="Q162" s="454"/>
      <c r="R162" s="454"/>
      <c r="S162" s="454"/>
      <c r="T162" s="454"/>
      <c r="U162" s="454"/>
      <c r="V162" s="454"/>
      <c r="W162" s="454"/>
      <c r="X162" s="454"/>
      <c r="Y162" s="454"/>
      <c r="Z162" s="454"/>
      <c r="AA162" s="454"/>
      <c r="AB162" s="454"/>
      <c r="AC162" s="454"/>
      <c r="AD162" s="454"/>
      <c r="AE162" s="454"/>
      <c r="AF162" s="454"/>
      <c r="AG162" s="454"/>
      <c r="AH162" s="454"/>
      <c r="AI162" s="454"/>
      <c r="AJ162" s="454"/>
      <c r="AK162" s="454"/>
      <c r="AL162" s="454"/>
      <c r="AM162" s="454"/>
      <c r="AN162" s="454"/>
      <c r="AO162" s="454"/>
      <c r="AP162" s="454"/>
      <c r="AQ162" s="454"/>
      <c r="AR162" s="454"/>
      <c r="AS162" s="454"/>
      <c r="AT162" s="454"/>
      <c r="AU162" s="454"/>
      <c r="AV162" s="454"/>
      <c r="AW162" s="454"/>
      <c r="AX162" s="454"/>
    </row>
    <row r="163" spans="1:50" ht="21" customHeight="1">
      <c r="A163" s="782"/>
      <c r="B163" s="813"/>
      <c r="C163" s="818"/>
      <c r="D163" s="173" t="s">
        <v>511</v>
      </c>
      <c r="E163" s="317"/>
      <c r="F163" s="317"/>
      <c r="G163" s="317"/>
      <c r="H163" s="317"/>
      <c r="I163" s="317"/>
      <c r="J163" s="360"/>
      <c r="K163" s="807"/>
      <c r="L163" s="868"/>
    </row>
    <row r="164" spans="1:50" ht="21" customHeight="1">
      <c r="A164" s="782"/>
      <c r="B164" s="813"/>
      <c r="C164" s="818"/>
      <c r="D164" s="173" t="s">
        <v>512</v>
      </c>
      <c r="E164" s="317"/>
      <c r="F164" s="317"/>
      <c r="G164" s="317"/>
      <c r="H164" s="317"/>
      <c r="I164" s="317"/>
      <c r="J164" s="360"/>
      <c r="K164" s="807"/>
      <c r="L164" s="868"/>
    </row>
    <row r="165" spans="1:50" ht="21" customHeight="1">
      <c r="A165" s="782"/>
      <c r="B165" s="813"/>
      <c r="C165" s="818"/>
      <c r="D165" s="173" t="s">
        <v>513</v>
      </c>
      <c r="E165" s="317"/>
      <c r="F165" s="317"/>
      <c r="G165" s="317"/>
      <c r="H165" s="317"/>
      <c r="I165" s="317"/>
      <c r="J165" s="360"/>
      <c r="K165" s="807"/>
      <c r="L165" s="868"/>
    </row>
    <row r="166" spans="1:50" ht="21" customHeight="1">
      <c r="A166" s="782"/>
      <c r="B166" s="813"/>
      <c r="C166" s="818"/>
      <c r="D166" s="173" t="s">
        <v>514</v>
      </c>
      <c r="E166" s="317"/>
      <c r="F166" s="317"/>
      <c r="G166" s="317"/>
      <c r="H166" s="317"/>
      <c r="I166" s="317"/>
      <c r="J166" s="360"/>
      <c r="K166" s="807"/>
      <c r="L166" s="868"/>
    </row>
    <row r="167" spans="1:50" ht="21" customHeight="1">
      <c r="A167" s="782"/>
      <c r="B167" s="813"/>
      <c r="C167" s="818"/>
      <c r="D167" s="173" t="s">
        <v>515</v>
      </c>
      <c r="E167" s="317"/>
      <c r="F167" s="317"/>
      <c r="G167" s="317"/>
      <c r="H167" s="317"/>
      <c r="I167" s="317"/>
      <c r="J167" s="360"/>
      <c r="K167" s="807"/>
      <c r="L167" s="868"/>
    </row>
    <row r="168" spans="1:50" ht="21" customHeight="1">
      <c r="A168" s="782"/>
      <c r="B168" s="813"/>
      <c r="C168" s="818" t="s">
        <v>64</v>
      </c>
      <c r="D168" s="173" t="s">
        <v>516</v>
      </c>
      <c r="E168" s="317"/>
      <c r="F168" s="317"/>
      <c r="G168" s="317"/>
      <c r="H168" s="360"/>
      <c r="I168" s="317"/>
      <c r="J168" s="360"/>
      <c r="K168" s="807">
        <f>SUM(E168:J174)</f>
        <v>0</v>
      </c>
      <c r="L168" s="868"/>
    </row>
    <row r="169" spans="1:50" ht="21" customHeight="1">
      <c r="A169" s="782"/>
      <c r="B169" s="813"/>
      <c r="C169" s="818"/>
      <c r="D169" s="173" t="s">
        <v>496</v>
      </c>
      <c r="E169" s="317"/>
      <c r="F169" s="317"/>
      <c r="G169" s="317"/>
      <c r="H169" s="317"/>
      <c r="I169" s="317"/>
      <c r="J169" s="360"/>
      <c r="K169" s="807"/>
      <c r="L169" s="868"/>
    </row>
    <row r="170" spans="1:50" ht="21" customHeight="1">
      <c r="A170" s="782"/>
      <c r="B170" s="813"/>
      <c r="C170" s="818"/>
      <c r="D170" s="173" t="s">
        <v>517</v>
      </c>
      <c r="E170" s="317"/>
      <c r="F170" s="317"/>
      <c r="G170" s="317"/>
      <c r="H170" s="317"/>
      <c r="I170" s="317"/>
      <c r="J170" s="360"/>
      <c r="K170" s="807"/>
      <c r="L170" s="868"/>
    </row>
    <row r="171" spans="1:50" ht="21" customHeight="1">
      <c r="A171" s="782"/>
      <c r="B171" s="813"/>
      <c r="C171" s="818"/>
      <c r="D171" s="173" t="s">
        <v>518</v>
      </c>
      <c r="E171" s="317"/>
      <c r="F171" s="317"/>
      <c r="G171" s="317"/>
      <c r="H171" s="317"/>
      <c r="I171" s="317"/>
      <c r="J171" s="360"/>
      <c r="K171" s="807"/>
      <c r="L171" s="868"/>
    </row>
    <row r="172" spans="1:50" ht="21" customHeight="1">
      <c r="A172" s="782"/>
      <c r="B172" s="813"/>
      <c r="C172" s="818"/>
      <c r="D172" s="173" t="s">
        <v>519</v>
      </c>
      <c r="E172" s="317"/>
      <c r="F172" s="317"/>
      <c r="G172" s="317"/>
      <c r="H172" s="317"/>
      <c r="I172" s="317"/>
      <c r="J172" s="360"/>
      <c r="K172" s="807"/>
      <c r="L172" s="868"/>
    </row>
    <row r="173" spans="1:50" ht="21" customHeight="1">
      <c r="A173" s="782"/>
      <c r="B173" s="813"/>
      <c r="C173" s="818"/>
      <c r="D173" s="173" t="s">
        <v>520</v>
      </c>
      <c r="E173" s="317"/>
      <c r="F173" s="317"/>
      <c r="G173" s="317"/>
      <c r="H173" s="317"/>
      <c r="I173" s="317"/>
      <c r="J173" s="360"/>
      <c r="K173" s="807"/>
      <c r="L173" s="868"/>
    </row>
    <row r="174" spans="1:50" ht="21" customHeight="1">
      <c r="A174" s="782"/>
      <c r="B174" s="813"/>
      <c r="C174" s="818"/>
      <c r="D174" s="173" t="s">
        <v>521</v>
      </c>
      <c r="E174" s="317"/>
      <c r="F174" s="317"/>
      <c r="G174" s="317"/>
      <c r="H174" s="317"/>
      <c r="I174" s="317"/>
      <c r="J174" s="360"/>
      <c r="K174" s="807"/>
      <c r="L174" s="868"/>
    </row>
    <row r="175" spans="1:50" s="315" customFormat="1" ht="21" customHeight="1">
      <c r="A175" s="782"/>
      <c r="B175" s="813"/>
      <c r="C175" s="818" t="s">
        <v>171</v>
      </c>
      <c r="D175" s="173" t="s">
        <v>1038</v>
      </c>
      <c r="E175" s="317"/>
      <c r="F175" s="317"/>
      <c r="G175" s="317"/>
      <c r="H175" s="317"/>
      <c r="I175" s="317"/>
      <c r="J175" s="360"/>
      <c r="K175" s="626"/>
      <c r="L175" s="868"/>
      <c r="M175" s="454"/>
      <c r="N175" s="454"/>
      <c r="O175" s="454"/>
      <c r="P175" s="454"/>
      <c r="Q175" s="454"/>
      <c r="R175" s="454"/>
      <c r="S175" s="454"/>
      <c r="T175" s="454"/>
      <c r="U175" s="454"/>
      <c r="V175" s="454"/>
      <c r="W175" s="454"/>
      <c r="X175" s="454"/>
      <c r="Y175" s="454"/>
      <c r="Z175" s="454"/>
      <c r="AA175" s="454"/>
      <c r="AB175" s="454"/>
      <c r="AC175" s="454"/>
      <c r="AD175" s="454"/>
      <c r="AE175" s="454"/>
      <c r="AF175" s="454"/>
      <c r="AG175" s="454"/>
      <c r="AH175" s="454"/>
      <c r="AI175" s="454"/>
      <c r="AJ175" s="454"/>
      <c r="AK175" s="454"/>
      <c r="AL175" s="454"/>
      <c r="AM175" s="454"/>
      <c r="AN175" s="454"/>
      <c r="AO175" s="454"/>
      <c r="AP175" s="454"/>
      <c r="AQ175" s="454"/>
      <c r="AR175" s="454"/>
      <c r="AS175" s="454"/>
      <c r="AT175" s="454"/>
      <c r="AU175" s="454"/>
      <c r="AV175" s="454"/>
      <c r="AW175" s="454"/>
      <c r="AX175" s="454"/>
    </row>
    <row r="176" spans="1:50" ht="21" customHeight="1">
      <c r="A176" s="782"/>
      <c r="B176" s="813"/>
      <c r="C176" s="818"/>
      <c r="D176" s="173" t="s">
        <v>909</v>
      </c>
      <c r="E176" s="317"/>
      <c r="F176" s="317"/>
      <c r="G176" s="317"/>
      <c r="H176" s="360"/>
      <c r="I176" s="317"/>
      <c r="J176" s="360"/>
      <c r="K176" s="807">
        <f>SUM(E176:J181)</f>
        <v>0</v>
      </c>
      <c r="L176" s="868"/>
    </row>
    <row r="177" spans="1:50" ht="21" customHeight="1">
      <c r="A177" s="782"/>
      <c r="B177" s="813"/>
      <c r="C177" s="818"/>
      <c r="D177" s="173" t="s">
        <v>910</v>
      </c>
      <c r="E177" s="317"/>
      <c r="F177" s="317"/>
      <c r="G177" s="317"/>
      <c r="H177" s="317"/>
      <c r="I177" s="317"/>
      <c r="J177" s="360"/>
      <c r="K177" s="807"/>
      <c r="L177" s="868"/>
    </row>
    <row r="178" spans="1:50" ht="21" customHeight="1">
      <c r="A178" s="782"/>
      <c r="B178" s="813"/>
      <c r="C178" s="818"/>
      <c r="D178" s="173" t="s">
        <v>522</v>
      </c>
      <c r="E178" s="317"/>
      <c r="F178" s="317"/>
      <c r="G178" s="317"/>
      <c r="H178" s="317"/>
      <c r="I178" s="317"/>
      <c r="J178" s="360"/>
      <c r="K178" s="807"/>
      <c r="L178" s="868"/>
    </row>
    <row r="179" spans="1:50" ht="21" customHeight="1">
      <c r="A179" s="782"/>
      <c r="B179" s="813"/>
      <c r="C179" s="818"/>
      <c r="D179" s="173" t="s">
        <v>523</v>
      </c>
      <c r="E179" s="317"/>
      <c r="F179" s="317"/>
      <c r="G179" s="317"/>
      <c r="H179" s="317"/>
      <c r="I179" s="317"/>
      <c r="J179" s="360"/>
      <c r="K179" s="807"/>
      <c r="L179" s="868"/>
    </row>
    <row r="180" spans="1:50" ht="21" customHeight="1">
      <c r="A180" s="782"/>
      <c r="B180" s="813"/>
      <c r="C180" s="818"/>
      <c r="D180" s="173" t="s">
        <v>1136</v>
      </c>
      <c r="E180" s="317"/>
      <c r="F180" s="317"/>
      <c r="G180" s="317"/>
      <c r="H180" s="317"/>
      <c r="I180" s="317"/>
      <c r="J180" s="360"/>
      <c r="K180" s="807"/>
      <c r="L180" s="868"/>
    </row>
    <row r="181" spans="1:50" ht="21" customHeight="1">
      <c r="A181" s="782"/>
      <c r="B181" s="813"/>
      <c r="C181" s="818"/>
      <c r="D181" s="173" t="s">
        <v>524</v>
      </c>
      <c r="E181" s="317"/>
      <c r="F181" s="317"/>
      <c r="G181" s="317"/>
      <c r="H181" s="317"/>
      <c r="I181" s="317"/>
      <c r="J181" s="360"/>
      <c r="K181" s="807"/>
      <c r="L181" s="868"/>
    </row>
    <row r="182" spans="1:50" ht="21" customHeight="1">
      <c r="A182" s="782"/>
      <c r="B182" s="813"/>
      <c r="C182" s="245" t="s">
        <v>165</v>
      </c>
      <c r="D182" s="173" t="s">
        <v>1175</v>
      </c>
      <c r="E182" s="317"/>
      <c r="F182" s="317">
        <v>7</v>
      </c>
      <c r="G182" s="317"/>
      <c r="H182" s="317"/>
      <c r="I182" s="317"/>
      <c r="J182" s="360"/>
      <c r="K182" s="209">
        <f>SUM(E182:J182)</f>
        <v>7</v>
      </c>
      <c r="L182" s="868"/>
    </row>
    <row r="183" spans="1:50" ht="21" customHeight="1">
      <c r="A183" s="782"/>
      <c r="B183" s="813"/>
      <c r="C183" s="818" t="s">
        <v>268</v>
      </c>
      <c r="D183" s="173" t="s">
        <v>256</v>
      </c>
      <c r="E183" s="317"/>
      <c r="F183" s="317"/>
      <c r="G183" s="317">
        <v>1</v>
      </c>
      <c r="H183" s="317"/>
      <c r="I183" s="317"/>
      <c r="J183" s="360"/>
      <c r="K183" s="807">
        <f>SUM(E183:J184)</f>
        <v>1</v>
      </c>
      <c r="L183" s="868"/>
    </row>
    <row r="184" spans="1:50" ht="21" customHeight="1">
      <c r="A184" s="782"/>
      <c r="B184" s="813"/>
      <c r="C184" s="818"/>
      <c r="D184" s="173" t="s">
        <v>1087</v>
      </c>
      <c r="E184" s="317"/>
      <c r="F184" s="317"/>
      <c r="G184" s="317"/>
      <c r="H184" s="317"/>
      <c r="I184" s="317"/>
      <c r="J184" s="360"/>
      <c r="K184" s="807"/>
      <c r="L184" s="869"/>
    </row>
    <row r="185" spans="1:50" ht="21" customHeight="1">
      <c r="A185" s="782"/>
      <c r="B185" s="858" t="s">
        <v>149</v>
      </c>
      <c r="C185" s="823" t="s">
        <v>110</v>
      </c>
      <c r="D185" s="393" t="s">
        <v>863</v>
      </c>
      <c r="E185" s="316"/>
      <c r="F185" s="329"/>
      <c r="G185" s="316"/>
      <c r="H185" s="361"/>
      <c r="I185" s="316"/>
      <c r="J185" s="361"/>
      <c r="K185" s="834">
        <f>SUM(E185:J190)</f>
        <v>0</v>
      </c>
      <c r="L185" s="864">
        <f>SUM(K185:K203)</f>
        <v>0</v>
      </c>
    </row>
    <row r="186" spans="1:50" s="315" customFormat="1" ht="21" customHeight="1">
      <c r="A186" s="782"/>
      <c r="B186" s="858"/>
      <c r="C186" s="823"/>
      <c r="D186" s="393" t="s">
        <v>1154</v>
      </c>
      <c r="E186" s="316"/>
      <c r="F186" s="329"/>
      <c r="G186" s="316"/>
      <c r="H186" s="361"/>
      <c r="I186" s="316"/>
      <c r="J186" s="361"/>
      <c r="K186" s="834"/>
      <c r="L186" s="865"/>
      <c r="M186" s="454"/>
      <c r="N186" s="454"/>
      <c r="O186" s="454"/>
      <c r="P186" s="454"/>
      <c r="Q186" s="454"/>
      <c r="R186" s="454"/>
      <c r="S186" s="454"/>
      <c r="T186" s="454"/>
      <c r="U186" s="454"/>
      <c r="V186" s="454"/>
      <c r="W186" s="454"/>
      <c r="X186" s="454"/>
      <c r="Y186" s="454"/>
      <c r="Z186" s="454"/>
      <c r="AA186" s="454"/>
      <c r="AB186" s="454"/>
      <c r="AC186" s="454"/>
      <c r="AD186" s="454"/>
      <c r="AE186" s="454"/>
      <c r="AF186" s="454"/>
      <c r="AG186" s="454"/>
      <c r="AH186" s="454"/>
      <c r="AI186" s="454"/>
      <c r="AJ186" s="454"/>
      <c r="AK186" s="454"/>
      <c r="AL186" s="454"/>
      <c r="AM186" s="454"/>
      <c r="AN186" s="454"/>
      <c r="AO186" s="454"/>
      <c r="AP186" s="454"/>
      <c r="AQ186" s="454"/>
      <c r="AR186" s="454"/>
      <c r="AS186" s="454"/>
      <c r="AT186" s="454"/>
      <c r="AU186" s="454"/>
      <c r="AV186" s="454"/>
      <c r="AW186" s="454"/>
      <c r="AX186" s="454"/>
    </row>
    <row r="187" spans="1:50" s="315" customFormat="1" ht="21" customHeight="1">
      <c r="A187" s="782"/>
      <c r="B187" s="858"/>
      <c r="C187" s="823"/>
      <c r="D187" s="393" t="s">
        <v>943</v>
      </c>
      <c r="E187" s="316"/>
      <c r="F187" s="329"/>
      <c r="G187" s="316"/>
      <c r="H187" s="361"/>
      <c r="I187" s="316"/>
      <c r="J187" s="361"/>
      <c r="K187" s="834"/>
      <c r="L187" s="865"/>
      <c r="M187" s="454"/>
      <c r="N187" s="454"/>
      <c r="O187" s="454"/>
      <c r="P187" s="454"/>
      <c r="Q187" s="454"/>
      <c r="R187" s="454"/>
      <c r="S187" s="454"/>
      <c r="T187" s="454"/>
      <c r="U187" s="454"/>
      <c r="V187" s="454"/>
      <c r="W187" s="454"/>
      <c r="X187" s="454"/>
      <c r="Y187" s="454"/>
      <c r="Z187" s="454"/>
      <c r="AA187" s="454"/>
      <c r="AB187" s="454"/>
      <c r="AC187" s="454"/>
      <c r="AD187" s="454"/>
      <c r="AE187" s="454"/>
      <c r="AF187" s="454"/>
      <c r="AG187" s="454"/>
      <c r="AH187" s="454"/>
      <c r="AI187" s="454"/>
      <c r="AJ187" s="454"/>
      <c r="AK187" s="454"/>
      <c r="AL187" s="454"/>
      <c r="AM187" s="454"/>
      <c r="AN187" s="454"/>
      <c r="AO187" s="454"/>
      <c r="AP187" s="454"/>
      <c r="AQ187" s="454"/>
      <c r="AR187" s="454"/>
      <c r="AS187" s="454"/>
      <c r="AT187" s="454"/>
      <c r="AU187" s="454"/>
      <c r="AV187" s="454"/>
      <c r="AW187" s="454"/>
      <c r="AX187" s="454"/>
    </row>
    <row r="188" spans="1:50" s="315" customFormat="1" ht="21" customHeight="1">
      <c r="A188" s="782"/>
      <c r="B188" s="858"/>
      <c r="C188" s="823"/>
      <c r="D188" s="105" t="s">
        <v>525</v>
      </c>
      <c r="E188" s="316"/>
      <c r="F188" s="329"/>
      <c r="G188" s="316"/>
      <c r="H188" s="361"/>
      <c r="I188" s="316"/>
      <c r="J188" s="361"/>
      <c r="K188" s="834"/>
      <c r="L188" s="865"/>
      <c r="M188" s="454"/>
      <c r="N188" s="454"/>
      <c r="O188" s="454"/>
      <c r="P188" s="454"/>
      <c r="Q188" s="454"/>
      <c r="R188" s="454"/>
      <c r="S188" s="454"/>
      <c r="T188" s="454"/>
      <c r="U188" s="454"/>
      <c r="V188" s="454"/>
      <c r="W188" s="454"/>
      <c r="X188" s="454"/>
      <c r="Y188" s="454"/>
      <c r="Z188" s="454"/>
      <c r="AA188" s="454"/>
      <c r="AB188" s="454"/>
      <c r="AC188" s="454"/>
      <c r="AD188" s="454"/>
      <c r="AE188" s="454"/>
      <c r="AF188" s="454"/>
      <c r="AG188" s="454"/>
      <c r="AH188" s="454"/>
      <c r="AI188" s="454"/>
      <c r="AJ188" s="454"/>
      <c r="AK188" s="454"/>
      <c r="AL188" s="454"/>
      <c r="AM188" s="454"/>
      <c r="AN188" s="454"/>
      <c r="AO188" s="454"/>
      <c r="AP188" s="454"/>
      <c r="AQ188" s="454"/>
      <c r="AR188" s="454"/>
      <c r="AS188" s="454"/>
      <c r="AT188" s="454"/>
      <c r="AU188" s="454"/>
      <c r="AV188" s="454"/>
      <c r="AW188" s="454"/>
      <c r="AX188" s="454"/>
    </row>
    <row r="189" spans="1:50" ht="21" customHeight="1">
      <c r="A189" s="782"/>
      <c r="B189" s="858"/>
      <c r="C189" s="823"/>
      <c r="D189" s="105" t="s">
        <v>526</v>
      </c>
      <c r="E189" s="316"/>
      <c r="F189" s="329"/>
      <c r="G189" s="316"/>
      <c r="H189" s="316"/>
      <c r="I189" s="316"/>
      <c r="J189" s="361"/>
      <c r="K189" s="834"/>
      <c r="L189" s="865"/>
    </row>
    <row r="190" spans="1:50" ht="21" customHeight="1">
      <c r="A190" s="782"/>
      <c r="B190" s="858"/>
      <c r="C190" s="823"/>
      <c r="D190" s="105" t="s">
        <v>527</v>
      </c>
      <c r="E190" s="316"/>
      <c r="F190" s="329"/>
      <c r="G190" s="316"/>
      <c r="H190" s="316"/>
      <c r="I190" s="316"/>
      <c r="J190" s="361"/>
      <c r="K190" s="834"/>
      <c r="L190" s="865"/>
    </row>
    <row r="191" spans="1:50" s="315" customFormat="1" ht="21" customHeight="1">
      <c r="A191" s="782"/>
      <c r="B191" s="858"/>
      <c r="C191" s="823" t="s">
        <v>89</v>
      </c>
      <c r="D191" s="105" t="s">
        <v>822</v>
      </c>
      <c r="E191" s="316"/>
      <c r="F191" s="329"/>
      <c r="G191" s="316"/>
      <c r="H191" s="361"/>
      <c r="I191" s="316"/>
      <c r="J191" s="361"/>
      <c r="K191" s="369"/>
      <c r="L191" s="865"/>
      <c r="M191" s="454"/>
      <c r="N191" s="454"/>
      <c r="O191" s="454"/>
      <c r="P191" s="454"/>
      <c r="Q191" s="454"/>
      <c r="R191" s="454"/>
      <c r="S191" s="454"/>
      <c r="T191" s="454"/>
      <c r="U191" s="454"/>
      <c r="V191" s="454"/>
      <c r="W191" s="454"/>
      <c r="X191" s="454"/>
      <c r="Y191" s="454"/>
      <c r="Z191" s="454"/>
      <c r="AA191" s="454"/>
      <c r="AB191" s="454"/>
      <c r="AC191" s="454"/>
      <c r="AD191" s="454"/>
      <c r="AE191" s="454"/>
      <c r="AF191" s="454"/>
      <c r="AG191" s="454"/>
      <c r="AH191" s="454"/>
      <c r="AI191" s="454"/>
      <c r="AJ191" s="454"/>
      <c r="AK191" s="454"/>
      <c r="AL191" s="454"/>
      <c r="AM191" s="454"/>
      <c r="AN191" s="454"/>
      <c r="AO191" s="454"/>
      <c r="AP191" s="454"/>
      <c r="AQ191" s="454"/>
      <c r="AR191" s="454"/>
      <c r="AS191" s="454"/>
      <c r="AT191" s="454"/>
      <c r="AU191" s="454"/>
      <c r="AV191" s="454"/>
      <c r="AW191" s="454"/>
      <c r="AX191" s="454"/>
    </row>
    <row r="192" spans="1:50" s="315" customFormat="1" ht="21" customHeight="1">
      <c r="A192" s="782"/>
      <c r="B192" s="858"/>
      <c r="C192" s="823"/>
      <c r="D192" s="105" t="s">
        <v>931</v>
      </c>
      <c r="E192" s="316"/>
      <c r="F192" s="329"/>
      <c r="G192" s="316"/>
      <c r="H192" s="361"/>
      <c r="I192" s="316"/>
      <c r="J192" s="361"/>
      <c r="K192" s="503"/>
      <c r="L192" s="865"/>
      <c r="M192" s="454"/>
      <c r="N192" s="454"/>
      <c r="O192" s="454"/>
      <c r="P192" s="454"/>
      <c r="Q192" s="454"/>
      <c r="R192" s="454"/>
      <c r="S192" s="454"/>
      <c r="T192" s="454"/>
      <c r="U192" s="454"/>
      <c r="V192" s="454"/>
      <c r="W192" s="454"/>
      <c r="X192" s="454"/>
      <c r="Y192" s="454"/>
      <c r="Z192" s="454"/>
      <c r="AA192" s="454"/>
      <c r="AB192" s="454"/>
      <c r="AC192" s="454"/>
      <c r="AD192" s="454"/>
      <c r="AE192" s="454"/>
      <c r="AF192" s="454"/>
      <c r="AG192" s="454"/>
      <c r="AH192" s="454"/>
      <c r="AI192" s="454"/>
      <c r="AJ192" s="454"/>
      <c r="AK192" s="454"/>
      <c r="AL192" s="454"/>
      <c r="AM192" s="454"/>
      <c r="AN192" s="454"/>
      <c r="AO192" s="454"/>
      <c r="AP192" s="454"/>
      <c r="AQ192" s="454"/>
      <c r="AR192" s="454"/>
      <c r="AS192" s="454"/>
      <c r="AT192" s="454"/>
      <c r="AU192" s="454"/>
      <c r="AV192" s="454"/>
      <c r="AW192" s="454"/>
      <c r="AX192" s="454"/>
    </row>
    <row r="193" spans="1:12" ht="21" customHeight="1">
      <c r="A193" s="782"/>
      <c r="B193" s="858"/>
      <c r="C193" s="823"/>
      <c r="D193" s="105" t="s">
        <v>528</v>
      </c>
      <c r="E193" s="316"/>
      <c r="F193" s="329"/>
      <c r="G193" s="316"/>
      <c r="H193" s="316"/>
      <c r="I193" s="316"/>
      <c r="J193" s="361"/>
      <c r="K193" s="834">
        <f>SUM(E191:J203)</f>
        <v>0</v>
      </c>
      <c r="L193" s="865"/>
    </row>
    <row r="194" spans="1:12" ht="21" customHeight="1">
      <c r="A194" s="782"/>
      <c r="B194" s="858"/>
      <c r="C194" s="823"/>
      <c r="D194" s="105" t="s">
        <v>529</v>
      </c>
      <c r="E194" s="316"/>
      <c r="F194" s="329"/>
      <c r="G194" s="316"/>
      <c r="H194" s="316"/>
      <c r="I194" s="316"/>
      <c r="J194" s="361"/>
      <c r="K194" s="834"/>
      <c r="L194" s="865"/>
    </row>
    <row r="195" spans="1:12" ht="21" customHeight="1">
      <c r="A195" s="782"/>
      <c r="B195" s="858"/>
      <c r="C195" s="823"/>
      <c r="D195" s="105" t="s">
        <v>530</v>
      </c>
      <c r="E195" s="316"/>
      <c r="F195" s="329"/>
      <c r="G195" s="316"/>
      <c r="H195" s="316"/>
      <c r="I195" s="316"/>
      <c r="J195" s="361"/>
      <c r="K195" s="834"/>
      <c r="L195" s="865"/>
    </row>
    <row r="196" spans="1:12" ht="21" customHeight="1">
      <c r="A196" s="782"/>
      <c r="B196" s="858"/>
      <c r="C196" s="823"/>
      <c r="D196" s="105" t="s">
        <v>531</v>
      </c>
      <c r="E196" s="316"/>
      <c r="F196" s="329"/>
      <c r="G196" s="316"/>
      <c r="H196" s="316"/>
      <c r="I196" s="316"/>
      <c r="J196" s="361"/>
      <c r="K196" s="834"/>
      <c r="L196" s="865"/>
    </row>
    <row r="197" spans="1:12" ht="21" customHeight="1">
      <c r="A197" s="782"/>
      <c r="B197" s="858"/>
      <c r="C197" s="823"/>
      <c r="D197" s="105" t="s">
        <v>532</v>
      </c>
      <c r="E197" s="316"/>
      <c r="F197" s="329"/>
      <c r="G197" s="316"/>
      <c r="H197" s="316"/>
      <c r="I197" s="316"/>
      <c r="J197" s="361"/>
      <c r="K197" s="834"/>
      <c r="L197" s="865"/>
    </row>
    <row r="198" spans="1:12" ht="21" customHeight="1">
      <c r="A198" s="782"/>
      <c r="B198" s="858"/>
      <c r="C198" s="823"/>
      <c r="D198" s="105" t="s">
        <v>533</v>
      </c>
      <c r="E198" s="316"/>
      <c r="F198" s="329"/>
      <c r="G198" s="316"/>
      <c r="H198" s="316"/>
      <c r="I198" s="316"/>
      <c r="J198" s="361"/>
      <c r="K198" s="834"/>
      <c r="L198" s="865"/>
    </row>
    <row r="199" spans="1:12" ht="21" customHeight="1">
      <c r="A199" s="782"/>
      <c r="B199" s="858"/>
      <c r="C199" s="823"/>
      <c r="D199" s="105" t="s">
        <v>534</v>
      </c>
      <c r="E199" s="316"/>
      <c r="F199" s="329"/>
      <c r="G199" s="316"/>
      <c r="H199" s="316"/>
      <c r="I199" s="316"/>
      <c r="J199" s="361"/>
      <c r="K199" s="834"/>
      <c r="L199" s="865"/>
    </row>
    <row r="200" spans="1:12" ht="21" customHeight="1">
      <c r="A200" s="782"/>
      <c r="B200" s="858"/>
      <c r="C200" s="823"/>
      <c r="D200" s="105" t="s">
        <v>536</v>
      </c>
      <c r="E200" s="316"/>
      <c r="F200" s="329"/>
      <c r="G200" s="316"/>
      <c r="H200" s="316"/>
      <c r="I200" s="316"/>
      <c r="J200" s="361"/>
      <c r="K200" s="834"/>
      <c r="L200" s="865"/>
    </row>
    <row r="201" spans="1:12" ht="21" customHeight="1">
      <c r="A201" s="782"/>
      <c r="B201" s="858"/>
      <c r="C201" s="823"/>
      <c r="D201" s="105" t="s">
        <v>535</v>
      </c>
      <c r="E201" s="316"/>
      <c r="F201" s="329"/>
      <c r="G201" s="316"/>
      <c r="H201" s="316"/>
      <c r="I201" s="316"/>
      <c r="J201" s="361"/>
      <c r="K201" s="834"/>
      <c r="L201" s="865"/>
    </row>
    <row r="202" spans="1:12" ht="21" customHeight="1">
      <c r="A202" s="782"/>
      <c r="B202" s="858"/>
      <c r="C202" s="823"/>
      <c r="D202" s="105" t="s">
        <v>537</v>
      </c>
      <c r="E202" s="316"/>
      <c r="F202" s="329"/>
      <c r="G202" s="316"/>
      <c r="H202" s="316"/>
      <c r="I202" s="316"/>
      <c r="J202" s="361"/>
      <c r="K202" s="834"/>
      <c r="L202" s="865"/>
    </row>
    <row r="203" spans="1:12" ht="21" customHeight="1">
      <c r="A203" s="782"/>
      <c r="B203" s="859"/>
      <c r="C203" s="861"/>
      <c r="D203" s="221" t="s">
        <v>538</v>
      </c>
      <c r="E203" s="296"/>
      <c r="F203" s="725"/>
      <c r="G203" s="294"/>
      <c r="H203" s="294"/>
      <c r="I203" s="296"/>
      <c r="J203" s="362"/>
      <c r="K203" s="870"/>
      <c r="L203" s="866"/>
    </row>
    <row r="204" spans="1:12">
      <c r="A204" s="820" t="s">
        <v>176</v>
      </c>
      <c r="B204" s="821"/>
      <c r="C204" s="821"/>
      <c r="D204" s="150"/>
      <c r="E204" s="70">
        <f>SUM(E2:E203)</f>
        <v>69</v>
      </c>
      <c r="F204" s="726">
        <f>SUM(F2:F203)</f>
        <v>72</v>
      </c>
      <c r="G204" s="70">
        <f t="shared" ref="G204:I204" si="0">SUM(G4:G203)</f>
        <v>54</v>
      </c>
      <c r="H204" s="70">
        <f>SUM(H2:H203)</f>
        <v>40</v>
      </c>
      <c r="I204" s="70">
        <f t="shared" si="0"/>
        <v>15</v>
      </c>
      <c r="J204" s="70">
        <f>SUM(J2:J203)</f>
        <v>0</v>
      </c>
      <c r="K204" s="70">
        <f>SUM(K2:K203)</f>
        <v>250</v>
      </c>
      <c r="L204" s="66">
        <f>SUM(L2:L203)</f>
        <v>250</v>
      </c>
    </row>
    <row r="205" spans="1:12">
      <c r="F205" s="314"/>
    </row>
    <row r="206" spans="1:12">
      <c r="F206" s="314"/>
    </row>
    <row r="207" spans="1:12">
      <c r="F207" s="314"/>
    </row>
    <row r="208" spans="1:12" s="454" customFormat="1">
      <c r="C208" s="473"/>
      <c r="E208" s="472"/>
      <c r="F208" s="728"/>
    </row>
    <row r="209" spans="3:7" s="454" customFormat="1">
      <c r="C209" s="473"/>
      <c r="E209" s="472"/>
      <c r="F209" s="728"/>
    </row>
    <row r="210" spans="3:7" s="454" customFormat="1">
      <c r="C210" s="473"/>
      <c r="E210" s="472"/>
      <c r="F210" s="728"/>
      <c r="G210" s="474"/>
    </row>
    <row r="211" spans="3:7" s="454" customFormat="1">
      <c r="C211" s="473"/>
      <c r="E211" s="472"/>
      <c r="F211" s="728"/>
    </row>
    <row r="212" spans="3:7" s="454" customFormat="1">
      <c r="C212" s="473"/>
      <c r="E212" s="472"/>
      <c r="F212" s="728"/>
    </row>
    <row r="213" spans="3:7" s="454" customFormat="1">
      <c r="C213" s="473"/>
      <c r="E213" s="472"/>
      <c r="F213" s="728"/>
    </row>
    <row r="214" spans="3:7" s="454" customFormat="1">
      <c r="C214" s="473"/>
      <c r="E214" s="472"/>
      <c r="F214" s="728"/>
    </row>
    <row r="215" spans="3:7" s="454" customFormat="1">
      <c r="C215" s="473"/>
      <c r="E215" s="472"/>
      <c r="F215" s="728"/>
    </row>
    <row r="216" spans="3:7" s="454" customFormat="1">
      <c r="C216" s="473"/>
      <c r="E216" s="472"/>
      <c r="F216" s="728"/>
    </row>
    <row r="217" spans="3:7" s="454" customFormat="1">
      <c r="C217" s="473"/>
      <c r="E217" s="472"/>
      <c r="F217" s="728"/>
    </row>
    <row r="218" spans="3:7" s="454" customFormat="1">
      <c r="C218" s="473"/>
      <c r="E218" s="472"/>
      <c r="F218" s="728"/>
    </row>
    <row r="219" spans="3:7" s="454" customFormat="1">
      <c r="C219" s="473"/>
      <c r="E219" s="472"/>
      <c r="F219" s="728"/>
    </row>
    <row r="220" spans="3:7" s="454" customFormat="1">
      <c r="C220" s="473"/>
      <c r="E220" s="472"/>
      <c r="F220" s="728"/>
    </row>
    <row r="221" spans="3:7" s="454" customFormat="1">
      <c r="C221" s="473"/>
      <c r="E221" s="472"/>
      <c r="F221" s="728"/>
    </row>
    <row r="222" spans="3:7" s="454" customFormat="1">
      <c r="C222" s="473"/>
      <c r="E222" s="472"/>
      <c r="F222" s="728"/>
    </row>
    <row r="223" spans="3:7" s="454" customFormat="1">
      <c r="C223" s="473"/>
      <c r="E223" s="472"/>
      <c r="F223" s="728"/>
    </row>
    <row r="224" spans="3:7" s="454" customFormat="1">
      <c r="C224" s="473"/>
      <c r="E224" s="472"/>
      <c r="F224" s="728"/>
    </row>
    <row r="225" spans="3:6" s="454" customFormat="1">
      <c r="C225" s="473"/>
      <c r="E225" s="472"/>
      <c r="F225" s="728"/>
    </row>
    <row r="226" spans="3:6" s="454" customFormat="1">
      <c r="C226" s="473"/>
      <c r="E226" s="472"/>
      <c r="F226" s="728"/>
    </row>
    <row r="227" spans="3:6" s="454" customFormat="1">
      <c r="C227" s="473"/>
      <c r="E227" s="472"/>
      <c r="F227" s="728"/>
    </row>
    <row r="228" spans="3:6" s="454" customFormat="1">
      <c r="C228" s="473"/>
      <c r="E228" s="472"/>
      <c r="F228" s="728"/>
    </row>
    <row r="229" spans="3:6" s="454" customFormat="1">
      <c r="C229" s="473"/>
      <c r="E229" s="472"/>
      <c r="F229" s="728"/>
    </row>
    <row r="230" spans="3:6" s="454" customFormat="1">
      <c r="C230" s="473"/>
      <c r="E230" s="472"/>
      <c r="F230" s="728"/>
    </row>
    <row r="231" spans="3:6" s="454" customFormat="1">
      <c r="C231" s="473"/>
      <c r="E231" s="472"/>
      <c r="F231" s="728"/>
    </row>
    <row r="232" spans="3:6" s="454" customFormat="1">
      <c r="C232" s="473"/>
      <c r="E232" s="472"/>
      <c r="F232" s="728"/>
    </row>
    <row r="233" spans="3:6" s="454" customFormat="1">
      <c r="C233" s="473"/>
      <c r="E233" s="472"/>
      <c r="F233" s="728"/>
    </row>
    <row r="234" spans="3:6" s="454" customFormat="1">
      <c r="C234" s="473"/>
      <c r="E234" s="472"/>
      <c r="F234" s="728"/>
    </row>
    <row r="235" spans="3:6" s="454" customFormat="1">
      <c r="C235" s="473"/>
      <c r="E235" s="472"/>
      <c r="F235" s="728"/>
    </row>
    <row r="236" spans="3:6" s="454" customFormat="1">
      <c r="C236" s="473"/>
      <c r="E236" s="472"/>
      <c r="F236" s="728"/>
    </row>
    <row r="237" spans="3:6" s="454" customFormat="1">
      <c r="C237" s="473"/>
      <c r="E237" s="472"/>
      <c r="F237" s="728"/>
    </row>
    <row r="238" spans="3:6" s="454" customFormat="1">
      <c r="C238" s="473"/>
      <c r="E238" s="472"/>
      <c r="F238" s="728"/>
    </row>
    <row r="239" spans="3:6" s="454" customFormat="1">
      <c r="C239" s="473"/>
      <c r="E239" s="472"/>
      <c r="F239" s="728"/>
    </row>
    <row r="240" spans="3:6" s="454" customFormat="1">
      <c r="C240" s="473"/>
      <c r="E240" s="472"/>
      <c r="F240" s="728"/>
    </row>
    <row r="241" spans="3:6" s="454" customFormat="1">
      <c r="C241" s="473"/>
      <c r="E241" s="472"/>
      <c r="F241" s="728"/>
    </row>
    <row r="242" spans="3:6" s="454" customFormat="1">
      <c r="C242" s="473"/>
      <c r="E242" s="472"/>
      <c r="F242" s="728"/>
    </row>
    <row r="243" spans="3:6" s="454" customFormat="1">
      <c r="C243" s="473"/>
      <c r="E243" s="472"/>
      <c r="F243" s="728"/>
    </row>
    <row r="244" spans="3:6" s="454" customFormat="1">
      <c r="C244" s="473"/>
      <c r="E244" s="472"/>
      <c r="F244" s="728"/>
    </row>
    <row r="245" spans="3:6" s="454" customFormat="1">
      <c r="C245" s="473"/>
      <c r="E245" s="472"/>
      <c r="F245" s="728"/>
    </row>
    <row r="246" spans="3:6" s="454" customFormat="1">
      <c r="C246" s="473"/>
      <c r="E246" s="472"/>
      <c r="F246" s="728"/>
    </row>
    <row r="247" spans="3:6" s="454" customFormat="1">
      <c r="C247" s="473"/>
      <c r="E247" s="472"/>
      <c r="F247" s="728"/>
    </row>
    <row r="248" spans="3:6" s="454" customFormat="1">
      <c r="C248" s="473"/>
      <c r="E248" s="472"/>
      <c r="F248" s="728"/>
    </row>
    <row r="249" spans="3:6" s="454" customFormat="1">
      <c r="C249" s="473"/>
      <c r="E249" s="472"/>
      <c r="F249" s="728"/>
    </row>
    <row r="250" spans="3:6" s="454" customFormat="1">
      <c r="C250" s="473"/>
      <c r="E250" s="472"/>
      <c r="F250" s="728"/>
    </row>
    <row r="251" spans="3:6" s="454" customFormat="1">
      <c r="C251" s="473"/>
      <c r="E251" s="472"/>
      <c r="F251" s="728"/>
    </row>
    <row r="252" spans="3:6" s="454" customFormat="1">
      <c r="C252" s="473"/>
      <c r="E252" s="472"/>
      <c r="F252" s="728"/>
    </row>
    <row r="253" spans="3:6" s="454" customFormat="1">
      <c r="C253" s="473"/>
      <c r="E253" s="472"/>
      <c r="F253" s="728"/>
    </row>
    <row r="254" spans="3:6" s="454" customFormat="1">
      <c r="C254" s="473"/>
      <c r="E254" s="472"/>
      <c r="F254" s="728"/>
    </row>
    <row r="255" spans="3:6" s="454" customFormat="1">
      <c r="C255" s="473"/>
      <c r="E255" s="472"/>
      <c r="F255" s="728"/>
    </row>
    <row r="256" spans="3:6" s="454" customFormat="1">
      <c r="C256" s="473"/>
      <c r="E256" s="472"/>
      <c r="F256" s="728"/>
    </row>
    <row r="257" spans="3:6" s="454" customFormat="1">
      <c r="C257" s="473"/>
      <c r="E257" s="472"/>
      <c r="F257" s="728"/>
    </row>
    <row r="258" spans="3:6" s="454" customFormat="1">
      <c r="C258" s="473"/>
      <c r="E258" s="472"/>
      <c r="F258" s="728"/>
    </row>
    <row r="259" spans="3:6" s="454" customFormat="1">
      <c r="C259" s="473"/>
      <c r="E259" s="472"/>
      <c r="F259" s="728"/>
    </row>
    <row r="260" spans="3:6" s="454" customFormat="1">
      <c r="C260" s="473"/>
      <c r="E260" s="472"/>
      <c r="F260" s="728"/>
    </row>
    <row r="261" spans="3:6" s="454" customFormat="1">
      <c r="C261" s="473"/>
      <c r="E261" s="472"/>
      <c r="F261" s="728"/>
    </row>
    <row r="262" spans="3:6" s="454" customFormat="1">
      <c r="C262" s="473"/>
      <c r="E262" s="472"/>
      <c r="F262" s="728"/>
    </row>
    <row r="263" spans="3:6" s="454" customFormat="1">
      <c r="C263" s="473"/>
      <c r="E263" s="472"/>
      <c r="F263" s="728"/>
    </row>
    <row r="264" spans="3:6" s="454" customFormat="1">
      <c r="C264" s="473"/>
      <c r="E264" s="472"/>
      <c r="F264" s="728"/>
    </row>
    <row r="265" spans="3:6" s="454" customFormat="1">
      <c r="C265" s="473"/>
      <c r="E265" s="472"/>
      <c r="F265" s="728"/>
    </row>
    <row r="266" spans="3:6" s="454" customFormat="1">
      <c r="C266" s="473"/>
      <c r="E266" s="472"/>
      <c r="F266" s="728"/>
    </row>
    <row r="267" spans="3:6" s="454" customFormat="1">
      <c r="C267" s="473"/>
      <c r="E267" s="472"/>
      <c r="F267" s="728"/>
    </row>
    <row r="268" spans="3:6" s="454" customFormat="1">
      <c r="C268" s="473"/>
      <c r="E268" s="472"/>
      <c r="F268" s="728"/>
    </row>
    <row r="269" spans="3:6" s="454" customFormat="1">
      <c r="C269" s="473"/>
      <c r="E269" s="472"/>
      <c r="F269" s="728"/>
    </row>
    <row r="270" spans="3:6" s="454" customFormat="1">
      <c r="C270" s="473"/>
      <c r="E270" s="472"/>
      <c r="F270" s="728"/>
    </row>
    <row r="271" spans="3:6" s="454" customFormat="1">
      <c r="C271" s="473"/>
      <c r="E271" s="472"/>
      <c r="F271" s="728"/>
    </row>
    <row r="272" spans="3:6" s="454" customFormat="1">
      <c r="C272" s="473"/>
      <c r="E272" s="472"/>
      <c r="F272" s="728"/>
    </row>
    <row r="273" spans="3:6" s="454" customFormat="1">
      <c r="C273" s="473"/>
      <c r="E273" s="472"/>
      <c r="F273" s="728"/>
    </row>
    <row r="274" spans="3:6" s="454" customFormat="1">
      <c r="C274" s="473"/>
      <c r="E274" s="472"/>
      <c r="F274" s="728"/>
    </row>
    <row r="275" spans="3:6" s="454" customFormat="1">
      <c r="C275" s="473"/>
      <c r="E275" s="472"/>
      <c r="F275" s="728"/>
    </row>
    <row r="276" spans="3:6" s="454" customFormat="1">
      <c r="C276" s="473"/>
      <c r="E276" s="472"/>
      <c r="F276" s="728"/>
    </row>
    <row r="277" spans="3:6">
      <c r="F277" s="728"/>
    </row>
    <row r="278" spans="3:6">
      <c r="F278" s="728"/>
    </row>
    <row r="279" spans="3:6">
      <c r="F279" s="728"/>
    </row>
    <row r="280" spans="3:6">
      <c r="F280" s="728"/>
    </row>
    <row r="281" spans="3:6">
      <c r="F281" s="728"/>
    </row>
    <row r="282" spans="3:6">
      <c r="F282" s="728"/>
    </row>
    <row r="283" spans="3:6">
      <c r="F283" s="728"/>
    </row>
    <row r="284" spans="3:6">
      <c r="F284" s="728"/>
    </row>
    <row r="285" spans="3:6">
      <c r="F285" s="728"/>
    </row>
    <row r="286" spans="3:6">
      <c r="F286" s="728"/>
    </row>
    <row r="287" spans="3:6">
      <c r="F287" s="728"/>
    </row>
    <row r="288" spans="3:6">
      <c r="F288" s="728"/>
    </row>
    <row r="289" spans="6:6">
      <c r="F289" s="728"/>
    </row>
    <row r="290" spans="6:6">
      <c r="F290" s="728"/>
    </row>
    <row r="291" spans="6:6">
      <c r="F291" s="728"/>
    </row>
    <row r="292" spans="6:6">
      <c r="F292" s="728"/>
    </row>
    <row r="293" spans="6:6">
      <c r="F293" s="728"/>
    </row>
    <row r="294" spans="6:6">
      <c r="F294" s="728"/>
    </row>
    <row r="295" spans="6:6">
      <c r="F295" s="728"/>
    </row>
    <row r="296" spans="6:6">
      <c r="F296" s="728"/>
    </row>
    <row r="297" spans="6:6">
      <c r="F297" s="728"/>
    </row>
    <row r="298" spans="6:6">
      <c r="F298" s="728"/>
    </row>
    <row r="299" spans="6:6">
      <c r="F299" s="728"/>
    </row>
    <row r="300" spans="6:6">
      <c r="F300" s="728"/>
    </row>
    <row r="301" spans="6:6">
      <c r="F301" s="728"/>
    </row>
    <row r="302" spans="6:6">
      <c r="F302" s="728"/>
    </row>
    <row r="303" spans="6:6">
      <c r="F303" s="728"/>
    </row>
    <row r="304" spans="6:6">
      <c r="F304" s="728"/>
    </row>
    <row r="305" spans="6:6">
      <c r="F305" s="728"/>
    </row>
    <row r="306" spans="6:6">
      <c r="F306" s="728"/>
    </row>
    <row r="307" spans="6:6">
      <c r="F307" s="728"/>
    </row>
    <row r="308" spans="6:6">
      <c r="F308" s="728"/>
    </row>
    <row r="309" spans="6:6">
      <c r="F309" s="728"/>
    </row>
    <row r="310" spans="6:6">
      <c r="F310" s="728"/>
    </row>
    <row r="311" spans="6:6">
      <c r="F311" s="728"/>
    </row>
    <row r="312" spans="6:6">
      <c r="F312" s="728"/>
    </row>
    <row r="313" spans="6:6">
      <c r="F313" s="728"/>
    </row>
    <row r="314" spans="6:6">
      <c r="F314" s="728"/>
    </row>
    <row r="315" spans="6:6">
      <c r="F315" s="728"/>
    </row>
    <row r="316" spans="6:6">
      <c r="F316" s="728"/>
    </row>
    <row r="317" spans="6:6">
      <c r="F317" s="728"/>
    </row>
    <row r="318" spans="6:6">
      <c r="F318" s="728"/>
    </row>
    <row r="319" spans="6:6">
      <c r="F319" s="728"/>
    </row>
    <row r="320" spans="6:6">
      <c r="F320" s="728"/>
    </row>
    <row r="321" spans="6:6">
      <c r="F321" s="728"/>
    </row>
    <row r="322" spans="6:6">
      <c r="F322" s="728"/>
    </row>
    <row r="323" spans="6:6">
      <c r="F323" s="728"/>
    </row>
    <row r="324" spans="6:6">
      <c r="F324" s="728"/>
    </row>
    <row r="325" spans="6:6">
      <c r="F325" s="728"/>
    </row>
    <row r="326" spans="6:6">
      <c r="F326" s="728"/>
    </row>
    <row r="327" spans="6:6">
      <c r="F327" s="728"/>
    </row>
    <row r="328" spans="6:6">
      <c r="F328" s="728"/>
    </row>
    <row r="329" spans="6:6">
      <c r="F329" s="728"/>
    </row>
    <row r="330" spans="6:6">
      <c r="F330" s="728"/>
    </row>
    <row r="331" spans="6:6">
      <c r="F331" s="728"/>
    </row>
    <row r="332" spans="6:6">
      <c r="F332" s="728"/>
    </row>
    <row r="333" spans="6:6">
      <c r="F333" s="728"/>
    </row>
    <row r="334" spans="6:6">
      <c r="F334" s="728"/>
    </row>
    <row r="335" spans="6:6">
      <c r="F335" s="728"/>
    </row>
    <row r="336" spans="6:6">
      <c r="F336" s="728"/>
    </row>
    <row r="337" spans="6:6">
      <c r="F337" s="728"/>
    </row>
    <row r="338" spans="6:6">
      <c r="F338" s="728"/>
    </row>
    <row r="339" spans="6:6">
      <c r="F339" s="728"/>
    </row>
    <row r="340" spans="6:6">
      <c r="F340" s="728"/>
    </row>
    <row r="341" spans="6:6">
      <c r="F341" s="728"/>
    </row>
    <row r="342" spans="6:6">
      <c r="F342" s="728"/>
    </row>
    <row r="343" spans="6:6">
      <c r="F343" s="728"/>
    </row>
    <row r="344" spans="6:6">
      <c r="F344" s="728"/>
    </row>
    <row r="345" spans="6:6">
      <c r="F345" s="728"/>
    </row>
    <row r="346" spans="6:6">
      <c r="F346" s="728"/>
    </row>
    <row r="347" spans="6:6">
      <c r="F347" s="728"/>
    </row>
    <row r="348" spans="6:6">
      <c r="F348" s="728"/>
    </row>
    <row r="349" spans="6:6">
      <c r="F349" s="728"/>
    </row>
    <row r="350" spans="6:6">
      <c r="F350" s="728"/>
    </row>
    <row r="351" spans="6:6">
      <c r="F351" s="728"/>
    </row>
    <row r="352" spans="6:6">
      <c r="F352" s="728"/>
    </row>
    <row r="353" spans="6:6">
      <c r="F353" s="728"/>
    </row>
    <row r="354" spans="6:6">
      <c r="F354" s="728"/>
    </row>
    <row r="355" spans="6:6">
      <c r="F355" s="728"/>
    </row>
    <row r="356" spans="6:6">
      <c r="F356" s="727"/>
    </row>
    <row r="357" spans="6:6">
      <c r="F357" s="727"/>
    </row>
    <row r="358" spans="6:6">
      <c r="F358" s="727"/>
    </row>
    <row r="359" spans="6:6">
      <c r="F359" s="727"/>
    </row>
    <row r="360" spans="6:6">
      <c r="F360" s="727"/>
    </row>
    <row r="361" spans="6:6">
      <c r="F361" s="727"/>
    </row>
    <row r="362" spans="6:6">
      <c r="F362" s="727"/>
    </row>
    <row r="363" spans="6:6">
      <c r="F363" s="727"/>
    </row>
    <row r="364" spans="6:6">
      <c r="F364" s="727"/>
    </row>
    <row r="365" spans="6:6">
      <c r="F365" s="727"/>
    </row>
    <row r="366" spans="6:6">
      <c r="F366" s="727"/>
    </row>
    <row r="367" spans="6:6">
      <c r="F367" s="727"/>
    </row>
    <row r="368" spans="6:6">
      <c r="F368" s="727"/>
    </row>
    <row r="369" spans="6:6">
      <c r="F369" s="727"/>
    </row>
    <row r="370" spans="6:6">
      <c r="F370" s="727"/>
    </row>
    <row r="371" spans="6:6">
      <c r="F371" s="727"/>
    </row>
    <row r="372" spans="6:6">
      <c r="F372" s="727"/>
    </row>
    <row r="373" spans="6:6">
      <c r="F373" s="727"/>
    </row>
    <row r="374" spans="6:6">
      <c r="F374" s="727"/>
    </row>
    <row r="375" spans="6:6">
      <c r="F375" s="727"/>
    </row>
    <row r="376" spans="6:6">
      <c r="F376" s="727"/>
    </row>
    <row r="377" spans="6:6">
      <c r="F377" s="727"/>
    </row>
    <row r="378" spans="6:6">
      <c r="F378" s="727"/>
    </row>
    <row r="379" spans="6:6">
      <c r="F379" s="727"/>
    </row>
    <row r="380" spans="6:6">
      <c r="F380" s="727"/>
    </row>
    <row r="381" spans="6:6">
      <c r="F381" s="727"/>
    </row>
    <row r="382" spans="6:6">
      <c r="F382" s="727"/>
    </row>
    <row r="383" spans="6:6">
      <c r="F383" s="727"/>
    </row>
    <row r="384" spans="6:6">
      <c r="F384" s="727"/>
    </row>
    <row r="385" spans="6:6">
      <c r="F385" s="727"/>
    </row>
    <row r="386" spans="6:6">
      <c r="F386" s="727"/>
    </row>
    <row r="387" spans="6:6">
      <c r="F387" s="727"/>
    </row>
    <row r="388" spans="6:6">
      <c r="F388" s="727"/>
    </row>
    <row r="389" spans="6:6">
      <c r="F389" s="727"/>
    </row>
    <row r="390" spans="6:6">
      <c r="F390" s="727"/>
    </row>
    <row r="391" spans="6:6">
      <c r="F391" s="727"/>
    </row>
    <row r="392" spans="6:6">
      <c r="F392" s="727"/>
    </row>
    <row r="393" spans="6:6">
      <c r="F393" s="727"/>
    </row>
    <row r="394" spans="6:6">
      <c r="F394" s="727"/>
    </row>
    <row r="395" spans="6:6">
      <c r="F395" s="727"/>
    </row>
    <row r="396" spans="6:6">
      <c r="F396" s="727"/>
    </row>
    <row r="397" spans="6:6">
      <c r="F397" s="727"/>
    </row>
    <row r="398" spans="6:6">
      <c r="F398" s="727"/>
    </row>
    <row r="399" spans="6:6">
      <c r="F399" s="727"/>
    </row>
    <row r="400" spans="6:6">
      <c r="F400" s="727"/>
    </row>
    <row r="401" spans="6:6">
      <c r="F401" s="727"/>
    </row>
    <row r="402" spans="6:6">
      <c r="F402" s="727"/>
    </row>
    <row r="403" spans="6:6">
      <c r="F403" s="727"/>
    </row>
    <row r="404" spans="6:6">
      <c r="F404" s="727"/>
    </row>
    <row r="405" spans="6:6">
      <c r="F405" s="727"/>
    </row>
    <row r="406" spans="6:6">
      <c r="F406" s="727"/>
    </row>
    <row r="407" spans="6:6">
      <c r="F407" s="727"/>
    </row>
    <row r="408" spans="6:6">
      <c r="F408" s="727"/>
    </row>
    <row r="409" spans="6:6">
      <c r="F409" s="727"/>
    </row>
    <row r="410" spans="6:6">
      <c r="F410" s="727"/>
    </row>
    <row r="411" spans="6:6">
      <c r="F411" s="727"/>
    </row>
    <row r="412" spans="6:6">
      <c r="F412" s="727"/>
    </row>
    <row r="413" spans="6:6">
      <c r="F413" s="727"/>
    </row>
    <row r="414" spans="6:6">
      <c r="F414" s="727"/>
    </row>
    <row r="415" spans="6:6">
      <c r="F415" s="727"/>
    </row>
    <row r="416" spans="6:6">
      <c r="F416" s="727"/>
    </row>
    <row r="417" spans="6:6">
      <c r="F417" s="727"/>
    </row>
    <row r="418" spans="6:6">
      <c r="F418" s="727"/>
    </row>
    <row r="419" spans="6:6">
      <c r="F419" s="727"/>
    </row>
    <row r="420" spans="6:6">
      <c r="F420" s="727"/>
    </row>
    <row r="421" spans="6:6">
      <c r="F421" s="727"/>
    </row>
    <row r="422" spans="6:6">
      <c r="F422" s="727"/>
    </row>
    <row r="423" spans="6:6">
      <c r="F423" s="727"/>
    </row>
    <row r="424" spans="6:6">
      <c r="F424" s="727"/>
    </row>
    <row r="425" spans="6:6">
      <c r="F425" s="727"/>
    </row>
    <row r="426" spans="6:6">
      <c r="F426" s="727"/>
    </row>
    <row r="427" spans="6:6">
      <c r="F427" s="727"/>
    </row>
    <row r="428" spans="6:6">
      <c r="F428" s="727"/>
    </row>
    <row r="429" spans="6:6">
      <c r="F429" s="727"/>
    </row>
    <row r="430" spans="6:6">
      <c r="F430" s="727"/>
    </row>
    <row r="431" spans="6:6">
      <c r="F431" s="727"/>
    </row>
    <row r="432" spans="6:6">
      <c r="F432" s="727"/>
    </row>
    <row r="433" spans="6:6">
      <c r="F433" s="727"/>
    </row>
    <row r="434" spans="6:6">
      <c r="F434" s="727"/>
    </row>
    <row r="435" spans="6:6">
      <c r="F435" s="727"/>
    </row>
    <row r="436" spans="6:6">
      <c r="F436" s="727"/>
    </row>
    <row r="437" spans="6:6">
      <c r="F437" s="727"/>
    </row>
    <row r="438" spans="6:6">
      <c r="F438" s="727"/>
    </row>
    <row r="439" spans="6:6">
      <c r="F439" s="727"/>
    </row>
    <row r="440" spans="6:6">
      <c r="F440" s="727"/>
    </row>
    <row r="441" spans="6:6">
      <c r="F441" s="727"/>
    </row>
    <row r="442" spans="6:6">
      <c r="F442" s="727"/>
    </row>
    <row r="443" spans="6:6">
      <c r="F443" s="727"/>
    </row>
    <row r="444" spans="6:6">
      <c r="F444" s="727"/>
    </row>
    <row r="445" spans="6:6">
      <c r="F445" s="727"/>
    </row>
    <row r="446" spans="6:6">
      <c r="F446" s="727"/>
    </row>
    <row r="447" spans="6:6">
      <c r="F447" s="727"/>
    </row>
    <row r="448" spans="6:6">
      <c r="F448" s="727"/>
    </row>
    <row r="449" spans="6:6">
      <c r="F449" s="727"/>
    </row>
    <row r="450" spans="6:6">
      <c r="F450" s="727"/>
    </row>
    <row r="451" spans="6:6">
      <c r="F451" s="727"/>
    </row>
    <row r="452" spans="6:6">
      <c r="F452" s="727"/>
    </row>
    <row r="453" spans="6:6">
      <c r="F453" s="727"/>
    </row>
    <row r="454" spans="6:6">
      <c r="F454" s="727"/>
    </row>
    <row r="455" spans="6:6">
      <c r="F455" s="727"/>
    </row>
    <row r="456" spans="6:6">
      <c r="F456" s="727"/>
    </row>
    <row r="457" spans="6:6">
      <c r="F457" s="727"/>
    </row>
    <row r="458" spans="6:6">
      <c r="F458" s="727"/>
    </row>
    <row r="459" spans="6:6">
      <c r="F459" s="727"/>
    </row>
    <row r="460" spans="6:6">
      <c r="F460" s="727"/>
    </row>
    <row r="461" spans="6:6">
      <c r="F461" s="727"/>
    </row>
    <row r="462" spans="6:6">
      <c r="F462" s="727"/>
    </row>
    <row r="463" spans="6:6">
      <c r="F463" s="727"/>
    </row>
    <row r="464" spans="6:6">
      <c r="F464" s="727"/>
    </row>
    <row r="465" spans="6:6">
      <c r="F465" s="727"/>
    </row>
    <row r="466" spans="6:6">
      <c r="F466" s="727"/>
    </row>
    <row r="467" spans="6:6">
      <c r="F467" s="727"/>
    </row>
    <row r="468" spans="6:6">
      <c r="F468" s="727"/>
    </row>
    <row r="469" spans="6:6">
      <c r="F469" s="727"/>
    </row>
    <row r="470" spans="6:6">
      <c r="F470" s="727"/>
    </row>
    <row r="471" spans="6:6">
      <c r="F471" s="727"/>
    </row>
    <row r="472" spans="6:6">
      <c r="F472" s="727"/>
    </row>
    <row r="473" spans="6:6">
      <c r="F473" s="727"/>
    </row>
    <row r="474" spans="6:6">
      <c r="F474" s="727"/>
    </row>
    <row r="475" spans="6:6">
      <c r="F475" s="727"/>
    </row>
    <row r="476" spans="6:6">
      <c r="F476" s="727"/>
    </row>
    <row r="477" spans="6:6">
      <c r="F477" s="727"/>
    </row>
    <row r="478" spans="6:6">
      <c r="F478" s="727"/>
    </row>
    <row r="479" spans="6:6">
      <c r="F479" s="727"/>
    </row>
    <row r="480" spans="6:6">
      <c r="F480" s="727"/>
    </row>
    <row r="481" spans="6:6">
      <c r="F481" s="727"/>
    </row>
    <row r="482" spans="6:6">
      <c r="F482" s="727"/>
    </row>
    <row r="483" spans="6:6">
      <c r="F483" s="727"/>
    </row>
    <row r="484" spans="6:6">
      <c r="F484" s="727"/>
    </row>
    <row r="485" spans="6:6">
      <c r="F485" s="727"/>
    </row>
    <row r="486" spans="6:6">
      <c r="F486" s="727"/>
    </row>
    <row r="487" spans="6:6">
      <c r="F487" s="727"/>
    </row>
    <row r="488" spans="6:6">
      <c r="F488" s="727"/>
    </row>
    <row r="489" spans="6:6">
      <c r="F489" s="727"/>
    </row>
    <row r="490" spans="6:6">
      <c r="F490" s="727"/>
    </row>
    <row r="491" spans="6:6">
      <c r="F491" s="727"/>
    </row>
    <row r="492" spans="6:6">
      <c r="F492" s="727"/>
    </row>
    <row r="493" spans="6:6">
      <c r="F493" s="727"/>
    </row>
    <row r="494" spans="6:6">
      <c r="F494" s="727"/>
    </row>
    <row r="495" spans="6:6">
      <c r="F495" s="727"/>
    </row>
    <row r="496" spans="6:6">
      <c r="F496" s="727"/>
    </row>
    <row r="497" spans="6:6">
      <c r="F497" s="727"/>
    </row>
    <row r="498" spans="6:6">
      <c r="F498" s="727"/>
    </row>
    <row r="499" spans="6:6">
      <c r="F499" s="727"/>
    </row>
    <row r="500" spans="6:6">
      <c r="F500" s="727"/>
    </row>
    <row r="501" spans="6:6">
      <c r="F501" s="727"/>
    </row>
    <row r="502" spans="6:6">
      <c r="F502" s="727"/>
    </row>
    <row r="503" spans="6:6">
      <c r="F503" s="727"/>
    </row>
    <row r="504" spans="6:6">
      <c r="F504" s="727"/>
    </row>
    <row r="505" spans="6:6">
      <c r="F505" s="727"/>
    </row>
    <row r="506" spans="6:6">
      <c r="F506" s="727"/>
    </row>
    <row r="507" spans="6:6">
      <c r="F507" s="727"/>
    </row>
    <row r="508" spans="6:6">
      <c r="F508" s="727"/>
    </row>
    <row r="509" spans="6:6">
      <c r="F509" s="727"/>
    </row>
    <row r="510" spans="6:6">
      <c r="F510" s="727"/>
    </row>
    <row r="511" spans="6:6">
      <c r="F511" s="727"/>
    </row>
    <row r="512" spans="6:6">
      <c r="F512" s="727"/>
    </row>
    <row r="513" spans="6:6">
      <c r="F513" s="727"/>
    </row>
    <row r="514" spans="6:6">
      <c r="F514" s="727"/>
    </row>
    <row r="515" spans="6:6">
      <c r="F515" s="727"/>
    </row>
    <row r="516" spans="6:6">
      <c r="F516" s="727"/>
    </row>
    <row r="517" spans="6:6">
      <c r="F517" s="727"/>
    </row>
    <row r="518" spans="6:6">
      <c r="F518" s="727"/>
    </row>
    <row r="519" spans="6:6">
      <c r="F519" s="727"/>
    </row>
    <row r="520" spans="6:6">
      <c r="F520" s="727"/>
    </row>
    <row r="521" spans="6:6">
      <c r="F521" s="727"/>
    </row>
    <row r="522" spans="6:6">
      <c r="F522" s="727"/>
    </row>
    <row r="523" spans="6:6">
      <c r="F523" s="727"/>
    </row>
    <row r="524" spans="6:6">
      <c r="F524" s="727"/>
    </row>
    <row r="525" spans="6:6">
      <c r="F525" s="727"/>
    </row>
    <row r="526" spans="6:6">
      <c r="F526" s="727"/>
    </row>
    <row r="527" spans="6:6">
      <c r="F527" s="727"/>
    </row>
    <row r="528" spans="6:6">
      <c r="F528" s="727"/>
    </row>
    <row r="529" spans="6:6">
      <c r="F529" s="727"/>
    </row>
    <row r="530" spans="6:6">
      <c r="F530" s="727"/>
    </row>
    <row r="531" spans="6:6">
      <c r="F531" s="727"/>
    </row>
    <row r="532" spans="6:6">
      <c r="F532" s="727"/>
    </row>
    <row r="533" spans="6:6">
      <c r="F533" s="727"/>
    </row>
    <row r="534" spans="6:6">
      <c r="F534" s="727"/>
    </row>
    <row r="535" spans="6:6">
      <c r="F535" s="727"/>
    </row>
    <row r="536" spans="6:6">
      <c r="F536" s="727"/>
    </row>
    <row r="537" spans="6:6">
      <c r="F537" s="727"/>
    </row>
    <row r="538" spans="6:6">
      <c r="F538" s="727"/>
    </row>
    <row r="539" spans="6:6">
      <c r="F539" s="727"/>
    </row>
    <row r="540" spans="6:6">
      <c r="F540" s="727"/>
    </row>
    <row r="541" spans="6:6">
      <c r="F541" s="727"/>
    </row>
    <row r="542" spans="6:6">
      <c r="F542" s="727"/>
    </row>
    <row r="543" spans="6:6">
      <c r="F543" s="727"/>
    </row>
    <row r="544" spans="6:6">
      <c r="F544" s="727"/>
    </row>
    <row r="545" spans="6:6">
      <c r="F545" s="727"/>
    </row>
    <row r="546" spans="6:6">
      <c r="F546" s="727"/>
    </row>
    <row r="547" spans="6:6">
      <c r="F547" s="727"/>
    </row>
    <row r="548" spans="6:6">
      <c r="F548" s="727"/>
    </row>
    <row r="549" spans="6:6">
      <c r="F549" s="727"/>
    </row>
    <row r="550" spans="6:6">
      <c r="F550" s="727"/>
    </row>
    <row r="551" spans="6:6">
      <c r="F551" s="727"/>
    </row>
    <row r="552" spans="6:6">
      <c r="F552" s="727"/>
    </row>
    <row r="553" spans="6:6">
      <c r="F553" s="727"/>
    </row>
    <row r="554" spans="6:6">
      <c r="F554" s="727"/>
    </row>
    <row r="555" spans="6:6">
      <c r="F555" s="727"/>
    </row>
    <row r="556" spans="6:6">
      <c r="F556" s="727"/>
    </row>
    <row r="557" spans="6:6">
      <c r="F557" s="727"/>
    </row>
    <row r="558" spans="6:6">
      <c r="F558" s="727"/>
    </row>
    <row r="559" spans="6:6">
      <c r="F559" s="727"/>
    </row>
    <row r="560" spans="6:6">
      <c r="F560" s="727"/>
    </row>
    <row r="561" spans="6:6">
      <c r="F561" s="727"/>
    </row>
    <row r="562" spans="6:6">
      <c r="F562" s="727"/>
    </row>
    <row r="563" spans="6:6">
      <c r="F563" s="727"/>
    </row>
    <row r="564" spans="6:6">
      <c r="F564" s="727"/>
    </row>
    <row r="565" spans="6:6">
      <c r="F565" s="727"/>
    </row>
    <row r="566" spans="6:6">
      <c r="F566" s="727"/>
    </row>
    <row r="567" spans="6:6">
      <c r="F567" s="727"/>
    </row>
    <row r="568" spans="6:6">
      <c r="F568" s="727"/>
    </row>
    <row r="569" spans="6:6">
      <c r="F569" s="727"/>
    </row>
    <row r="570" spans="6:6">
      <c r="F570" s="727"/>
    </row>
    <row r="571" spans="6:6">
      <c r="F571" s="727"/>
    </row>
    <row r="572" spans="6:6">
      <c r="F572" s="727"/>
    </row>
    <row r="573" spans="6:6">
      <c r="F573" s="727"/>
    </row>
    <row r="574" spans="6:6">
      <c r="F574" s="727"/>
    </row>
    <row r="575" spans="6:6">
      <c r="F575" s="727"/>
    </row>
    <row r="576" spans="6:6">
      <c r="F576" s="727"/>
    </row>
    <row r="577" spans="6:6">
      <c r="F577" s="727"/>
    </row>
    <row r="578" spans="6:6">
      <c r="F578" s="727"/>
    </row>
    <row r="579" spans="6:6">
      <c r="F579" s="727"/>
    </row>
    <row r="580" spans="6:6">
      <c r="F580" s="727"/>
    </row>
    <row r="581" spans="6:6">
      <c r="F581" s="727"/>
    </row>
    <row r="582" spans="6:6">
      <c r="F582" s="727"/>
    </row>
    <row r="583" spans="6:6">
      <c r="F583" s="727"/>
    </row>
    <row r="584" spans="6:6">
      <c r="F584" s="727"/>
    </row>
    <row r="585" spans="6:6">
      <c r="F585" s="727"/>
    </row>
    <row r="586" spans="6:6">
      <c r="F586" s="727"/>
    </row>
    <row r="587" spans="6:6">
      <c r="F587" s="727"/>
    </row>
    <row r="588" spans="6:6">
      <c r="F588" s="727"/>
    </row>
    <row r="589" spans="6:6">
      <c r="F589" s="727"/>
    </row>
    <row r="590" spans="6:6">
      <c r="F590" s="727"/>
    </row>
    <row r="591" spans="6:6">
      <c r="F591" s="727"/>
    </row>
    <row r="592" spans="6:6">
      <c r="F592" s="727"/>
    </row>
    <row r="593" spans="6:6">
      <c r="F593" s="727"/>
    </row>
    <row r="594" spans="6:6">
      <c r="F594" s="727"/>
    </row>
    <row r="595" spans="6:6">
      <c r="F595" s="727"/>
    </row>
    <row r="596" spans="6:6">
      <c r="F596" s="727"/>
    </row>
    <row r="597" spans="6:6">
      <c r="F597" s="727"/>
    </row>
    <row r="598" spans="6:6">
      <c r="F598" s="727"/>
    </row>
    <row r="599" spans="6:6">
      <c r="F599" s="727"/>
    </row>
    <row r="600" spans="6:6">
      <c r="F600" s="727"/>
    </row>
    <row r="601" spans="6:6">
      <c r="F601" s="727"/>
    </row>
    <row r="602" spans="6:6">
      <c r="F602" s="727"/>
    </row>
    <row r="603" spans="6:6">
      <c r="F603" s="727"/>
    </row>
    <row r="604" spans="6:6">
      <c r="F604" s="727"/>
    </row>
    <row r="605" spans="6:6">
      <c r="F605" s="727"/>
    </row>
    <row r="606" spans="6:6">
      <c r="F606" s="727"/>
    </row>
    <row r="607" spans="6:6">
      <c r="F607" s="727"/>
    </row>
    <row r="608" spans="6:6">
      <c r="F608" s="727"/>
    </row>
    <row r="609" spans="6:6">
      <c r="F609" s="727"/>
    </row>
    <row r="610" spans="6:6">
      <c r="F610" s="727"/>
    </row>
    <row r="611" spans="6:6">
      <c r="F611" s="727"/>
    </row>
    <row r="612" spans="6:6">
      <c r="F612" s="727"/>
    </row>
    <row r="613" spans="6:6">
      <c r="F613" s="727"/>
    </row>
    <row r="614" spans="6:6">
      <c r="F614" s="727"/>
    </row>
    <row r="615" spans="6:6">
      <c r="F615" s="727"/>
    </row>
    <row r="616" spans="6:6">
      <c r="F616" s="727"/>
    </row>
    <row r="617" spans="6:6">
      <c r="F617" s="727"/>
    </row>
    <row r="618" spans="6:6">
      <c r="F618" s="727"/>
    </row>
    <row r="619" spans="6:6">
      <c r="F619" s="727"/>
    </row>
    <row r="620" spans="6:6">
      <c r="F620" s="727"/>
    </row>
    <row r="621" spans="6:6">
      <c r="F621" s="727"/>
    </row>
    <row r="622" spans="6:6">
      <c r="F622" s="727"/>
    </row>
    <row r="623" spans="6:6">
      <c r="F623" s="727"/>
    </row>
    <row r="624" spans="6:6">
      <c r="F624" s="727"/>
    </row>
    <row r="625" spans="6:6">
      <c r="F625" s="727"/>
    </row>
    <row r="626" spans="6:6">
      <c r="F626" s="727"/>
    </row>
    <row r="627" spans="6:6">
      <c r="F627" s="727"/>
    </row>
    <row r="628" spans="6:6">
      <c r="F628" s="727"/>
    </row>
    <row r="629" spans="6:6">
      <c r="F629" s="727"/>
    </row>
    <row r="630" spans="6:6">
      <c r="F630" s="727"/>
    </row>
    <row r="631" spans="6:6">
      <c r="F631" s="727"/>
    </row>
    <row r="632" spans="6:6">
      <c r="F632" s="727"/>
    </row>
    <row r="633" spans="6:6">
      <c r="F633" s="727"/>
    </row>
    <row r="634" spans="6:6">
      <c r="F634" s="727"/>
    </row>
    <row r="635" spans="6:6">
      <c r="F635" s="727"/>
    </row>
    <row r="636" spans="6:6">
      <c r="F636" s="727"/>
    </row>
    <row r="637" spans="6:6">
      <c r="F637" s="727"/>
    </row>
    <row r="638" spans="6:6">
      <c r="F638" s="727"/>
    </row>
    <row r="639" spans="6:6">
      <c r="F639" s="727"/>
    </row>
    <row r="640" spans="6:6">
      <c r="F640" s="727"/>
    </row>
    <row r="641" spans="6:6">
      <c r="F641" s="727"/>
    </row>
    <row r="642" spans="6:6">
      <c r="F642" s="727"/>
    </row>
    <row r="643" spans="6:6">
      <c r="F643" s="727"/>
    </row>
    <row r="644" spans="6:6">
      <c r="F644" s="727"/>
    </row>
    <row r="645" spans="6:6">
      <c r="F645" s="727"/>
    </row>
    <row r="646" spans="6:6">
      <c r="F646" s="727"/>
    </row>
    <row r="647" spans="6:6">
      <c r="F647" s="727"/>
    </row>
    <row r="648" spans="6:6">
      <c r="F648" s="727"/>
    </row>
    <row r="649" spans="6:6">
      <c r="F649" s="727"/>
    </row>
    <row r="650" spans="6:6">
      <c r="F650" s="727"/>
    </row>
    <row r="651" spans="6:6">
      <c r="F651" s="727"/>
    </row>
    <row r="652" spans="6:6">
      <c r="F652" s="727"/>
    </row>
    <row r="653" spans="6:6">
      <c r="F653" s="727"/>
    </row>
    <row r="654" spans="6:6">
      <c r="F654" s="727"/>
    </row>
    <row r="655" spans="6:6">
      <c r="F655" s="727"/>
    </row>
    <row r="656" spans="6:6">
      <c r="F656" s="727"/>
    </row>
    <row r="657" spans="6:6">
      <c r="F657" s="727"/>
    </row>
    <row r="658" spans="6:6">
      <c r="F658" s="727"/>
    </row>
    <row r="659" spans="6:6">
      <c r="F659" s="727"/>
    </row>
    <row r="660" spans="6:6">
      <c r="F660" s="727"/>
    </row>
    <row r="661" spans="6:6">
      <c r="F661" s="727"/>
    </row>
    <row r="662" spans="6:6">
      <c r="F662" s="727"/>
    </row>
    <row r="663" spans="6:6">
      <c r="F663" s="727"/>
    </row>
    <row r="664" spans="6:6">
      <c r="F664" s="727"/>
    </row>
    <row r="665" spans="6:6">
      <c r="F665" s="727"/>
    </row>
    <row r="666" spans="6:6">
      <c r="F666" s="727"/>
    </row>
    <row r="667" spans="6:6">
      <c r="F667" s="727"/>
    </row>
    <row r="668" spans="6:6">
      <c r="F668" s="727"/>
    </row>
    <row r="669" spans="6:6">
      <c r="F669" s="727"/>
    </row>
    <row r="670" spans="6:6">
      <c r="F670" s="727"/>
    </row>
    <row r="671" spans="6:6">
      <c r="F671" s="727"/>
    </row>
    <row r="672" spans="6:6">
      <c r="F672" s="727"/>
    </row>
    <row r="673" spans="6:6">
      <c r="F673" s="727"/>
    </row>
    <row r="674" spans="6:6">
      <c r="F674" s="727"/>
    </row>
    <row r="675" spans="6:6">
      <c r="F675" s="727"/>
    </row>
    <row r="676" spans="6:6">
      <c r="F676" s="727"/>
    </row>
    <row r="677" spans="6:6">
      <c r="F677" s="727"/>
    </row>
    <row r="678" spans="6:6">
      <c r="F678" s="727"/>
    </row>
    <row r="679" spans="6:6">
      <c r="F679" s="727"/>
    </row>
    <row r="680" spans="6:6">
      <c r="F680" s="727"/>
    </row>
    <row r="681" spans="6:6">
      <c r="F681" s="727"/>
    </row>
    <row r="682" spans="6:6">
      <c r="F682" s="727"/>
    </row>
    <row r="683" spans="6:6">
      <c r="F683" s="727"/>
    </row>
    <row r="684" spans="6:6">
      <c r="F684" s="727"/>
    </row>
    <row r="685" spans="6:6">
      <c r="F685" s="727"/>
    </row>
    <row r="686" spans="6:6">
      <c r="F686" s="727"/>
    </row>
    <row r="687" spans="6:6">
      <c r="F687" s="727"/>
    </row>
    <row r="688" spans="6:6">
      <c r="F688" s="727"/>
    </row>
    <row r="689" spans="6:6">
      <c r="F689" s="727"/>
    </row>
    <row r="690" spans="6:6">
      <c r="F690" s="727"/>
    </row>
    <row r="691" spans="6:6">
      <c r="F691" s="727"/>
    </row>
    <row r="692" spans="6:6">
      <c r="F692" s="727"/>
    </row>
    <row r="693" spans="6:6">
      <c r="F693" s="727"/>
    </row>
    <row r="694" spans="6:6">
      <c r="F694" s="727"/>
    </row>
    <row r="695" spans="6:6">
      <c r="F695" s="727"/>
    </row>
    <row r="696" spans="6:6">
      <c r="F696" s="727"/>
    </row>
    <row r="697" spans="6:6">
      <c r="F697" s="727"/>
    </row>
    <row r="698" spans="6:6">
      <c r="F698" s="727"/>
    </row>
    <row r="699" spans="6:6">
      <c r="F699" s="727"/>
    </row>
    <row r="700" spans="6:6">
      <c r="F700" s="727"/>
    </row>
    <row r="701" spans="6:6">
      <c r="F701" s="727"/>
    </row>
    <row r="702" spans="6:6">
      <c r="F702" s="727"/>
    </row>
    <row r="703" spans="6:6">
      <c r="F703" s="727"/>
    </row>
    <row r="704" spans="6:6">
      <c r="F704" s="727"/>
    </row>
    <row r="705" spans="6:6">
      <c r="F705" s="727"/>
    </row>
    <row r="706" spans="6:6">
      <c r="F706" s="727"/>
    </row>
    <row r="707" spans="6:6">
      <c r="F707" s="727"/>
    </row>
    <row r="708" spans="6:6">
      <c r="F708" s="727"/>
    </row>
    <row r="709" spans="6:6">
      <c r="F709" s="727"/>
    </row>
    <row r="710" spans="6:6">
      <c r="F710" s="727"/>
    </row>
    <row r="711" spans="6:6">
      <c r="F711" s="727"/>
    </row>
    <row r="712" spans="6:6">
      <c r="F712" s="727"/>
    </row>
    <row r="713" spans="6:6">
      <c r="F713" s="727"/>
    </row>
    <row r="714" spans="6:6">
      <c r="F714" s="727"/>
    </row>
    <row r="715" spans="6:6">
      <c r="F715" s="727"/>
    </row>
    <row r="716" spans="6:6">
      <c r="F716" s="727"/>
    </row>
    <row r="717" spans="6:6">
      <c r="F717" s="727"/>
    </row>
    <row r="718" spans="6:6">
      <c r="F718" s="727"/>
    </row>
    <row r="719" spans="6:6">
      <c r="F719" s="727"/>
    </row>
    <row r="720" spans="6:6">
      <c r="F720" s="727"/>
    </row>
    <row r="721" spans="6:6">
      <c r="F721" s="727"/>
    </row>
    <row r="722" spans="6:6">
      <c r="F722" s="727"/>
    </row>
    <row r="723" spans="6:6">
      <c r="F723" s="727"/>
    </row>
    <row r="724" spans="6:6">
      <c r="F724" s="727"/>
    </row>
    <row r="725" spans="6:6">
      <c r="F725" s="727"/>
    </row>
    <row r="726" spans="6:6">
      <c r="F726" s="727"/>
    </row>
    <row r="727" spans="6:6">
      <c r="F727" s="727"/>
    </row>
    <row r="728" spans="6:6">
      <c r="F728" s="727"/>
    </row>
    <row r="729" spans="6:6">
      <c r="F729" s="727"/>
    </row>
    <row r="730" spans="6:6">
      <c r="F730" s="727"/>
    </row>
    <row r="731" spans="6:6">
      <c r="F731" s="727"/>
    </row>
    <row r="732" spans="6:6">
      <c r="F732" s="727"/>
    </row>
    <row r="733" spans="6:6">
      <c r="F733" s="727"/>
    </row>
    <row r="734" spans="6:6">
      <c r="F734" s="727"/>
    </row>
    <row r="735" spans="6:6">
      <c r="F735" s="727"/>
    </row>
    <row r="736" spans="6:6">
      <c r="F736" s="727"/>
    </row>
    <row r="737" spans="6:6">
      <c r="F737" s="727"/>
    </row>
    <row r="738" spans="6:6">
      <c r="F738" s="727"/>
    </row>
    <row r="739" spans="6:6">
      <c r="F739" s="727"/>
    </row>
    <row r="740" spans="6:6">
      <c r="F740" s="727"/>
    </row>
    <row r="741" spans="6:6">
      <c r="F741" s="727"/>
    </row>
    <row r="742" spans="6:6">
      <c r="F742" s="727"/>
    </row>
    <row r="743" spans="6:6">
      <c r="F743" s="727"/>
    </row>
    <row r="744" spans="6:6">
      <c r="F744" s="727"/>
    </row>
    <row r="745" spans="6:6">
      <c r="F745" s="727"/>
    </row>
    <row r="746" spans="6:6">
      <c r="F746" s="727"/>
    </row>
    <row r="747" spans="6:6">
      <c r="F747" s="727"/>
    </row>
    <row r="748" spans="6:6">
      <c r="F748" s="727"/>
    </row>
    <row r="749" spans="6:6">
      <c r="F749" s="727"/>
    </row>
    <row r="750" spans="6:6">
      <c r="F750" s="727"/>
    </row>
    <row r="751" spans="6:6">
      <c r="F751" s="727"/>
    </row>
    <row r="752" spans="6:6">
      <c r="F752" s="727"/>
    </row>
    <row r="753" spans="6:6">
      <c r="F753" s="727"/>
    </row>
    <row r="754" spans="6:6">
      <c r="F754" s="727"/>
    </row>
    <row r="755" spans="6:6">
      <c r="F755" s="727"/>
    </row>
    <row r="756" spans="6:6">
      <c r="F756" s="727"/>
    </row>
    <row r="757" spans="6:6">
      <c r="F757" s="727"/>
    </row>
    <row r="758" spans="6:6">
      <c r="F758" s="727"/>
    </row>
  </sheetData>
  <mergeCells count="54">
    <mergeCell ref="L185:L203"/>
    <mergeCell ref="L152:L184"/>
    <mergeCell ref="C152:C167"/>
    <mergeCell ref="C168:C174"/>
    <mergeCell ref="C183:C184"/>
    <mergeCell ref="K168:K174"/>
    <mergeCell ref="K176:K181"/>
    <mergeCell ref="K183:K184"/>
    <mergeCell ref="K185:K190"/>
    <mergeCell ref="K193:K203"/>
    <mergeCell ref="K152:K167"/>
    <mergeCell ref="C175:C181"/>
    <mergeCell ref="L146:L151"/>
    <mergeCell ref="C129:C136"/>
    <mergeCell ref="C137:C145"/>
    <mergeCell ref="L129:L145"/>
    <mergeCell ref="C2:C5"/>
    <mergeCell ref="K81:K101"/>
    <mergeCell ref="K56:K80"/>
    <mergeCell ref="K42:K45"/>
    <mergeCell ref="K6:K19"/>
    <mergeCell ref="C20:C27"/>
    <mergeCell ref="K20:K27"/>
    <mergeCell ref="C28:C36"/>
    <mergeCell ref="K28:K36"/>
    <mergeCell ref="K37:K40"/>
    <mergeCell ref="C41:C45"/>
    <mergeCell ref="K146:K151"/>
    <mergeCell ref="A204:C204"/>
    <mergeCell ref="C102:C105"/>
    <mergeCell ref="B146:B151"/>
    <mergeCell ref="C146:C151"/>
    <mergeCell ref="C185:C190"/>
    <mergeCell ref="B185:B203"/>
    <mergeCell ref="B152:B184"/>
    <mergeCell ref="B47:B128"/>
    <mergeCell ref="C106:C127"/>
    <mergeCell ref="C81:C101"/>
    <mergeCell ref="C191:C203"/>
    <mergeCell ref="B129:B145"/>
    <mergeCell ref="A2:A203"/>
    <mergeCell ref="C37:C40"/>
    <mergeCell ref="C6:C19"/>
    <mergeCell ref="B2:B38"/>
    <mergeCell ref="K137:K145"/>
    <mergeCell ref="L2:L45"/>
    <mergeCell ref="K2:K5"/>
    <mergeCell ref="C46:C55"/>
    <mergeCell ref="K46:K55"/>
    <mergeCell ref="L46:L128"/>
    <mergeCell ref="K102:K105"/>
    <mergeCell ref="C56:C80"/>
    <mergeCell ref="K106:K127"/>
    <mergeCell ref="K129:K136"/>
  </mergeCells>
  <pageMargins left="0.7" right="0.7" top="0.75" bottom="0.75" header="0.3" footer="0.3"/>
  <pageSetup scale="19" orientation="portrait" r:id="rId1"/>
  <ignoredErrors>
    <ignoredError sqref="G204:I204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2"/>
  <sheetViews>
    <sheetView showGridLines="0" topLeftCell="A3" zoomScale="60" zoomScaleNormal="60" zoomScaleSheetLayoutView="90" workbookViewId="0">
      <selection activeCell="E6" sqref="E6:E20"/>
    </sheetView>
  </sheetViews>
  <sheetFormatPr baseColWidth="10" defaultRowHeight="15.75"/>
  <cols>
    <col min="1" max="1" width="21.140625" style="75" customWidth="1"/>
    <col min="2" max="2" width="26.42578125" style="75" customWidth="1"/>
    <col min="3" max="3" width="23.140625" style="250" customWidth="1"/>
    <col min="4" max="4" width="23.140625" style="75" customWidth="1"/>
    <col min="5" max="5" width="26.85546875" style="75" customWidth="1"/>
    <col min="6" max="6" width="26" style="75" bestFit="1" customWidth="1"/>
    <col min="7" max="7" width="29.140625" style="75" bestFit="1" customWidth="1"/>
    <col min="8" max="10" width="21.140625" style="465" customWidth="1"/>
    <col min="11" max="35" width="11.42578125" style="465"/>
    <col min="36" max="16384" width="11.42578125" style="75"/>
  </cols>
  <sheetData>
    <row r="1" spans="1:7" ht="33">
      <c r="A1" s="73" t="s">
        <v>146</v>
      </c>
      <c r="B1" s="145" t="s">
        <v>152</v>
      </c>
      <c r="C1" s="145" t="s">
        <v>147</v>
      </c>
      <c r="D1" s="145"/>
      <c r="E1" s="145" t="s">
        <v>248</v>
      </c>
      <c r="F1" s="145" t="s">
        <v>160</v>
      </c>
      <c r="G1" s="74" t="s">
        <v>158</v>
      </c>
    </row>
    <row r="2" spans="1:7" ht="29.25" customHeight="1">
      <c r="A2" s="876" t="s">
        <v>98</v>
      </c>
      <c r="B2" s="847" t="s">
        <v>144</v>
      </c>
      <c r="C2" s="783" t="s">
        <v>8</v>
      </c>
      <c r="D2" s="193" t="s">
        <v>359</v>
      </c>
      <c r="E2" s="304"/>
      <c r="F2" s="772">
        <f>SUM(E2:E5)</f>
        <v>0</v>
      </c>
      <c r="G2" s="880">
        <f>SUM(F2:F5)</f>
        <v>0</v>
      </c>
    </row>
    <row r="3" spans="1:7" ht="29.25" customHeight="1">
      <c r="A3" s="877"/>
      <c r="B3" s="799"/>
      <c r="C3" s="776"/>
      <c r="D3" s="192" t="s">
        <v>360</v>
      </c>
      <c r="E3" s="305"/>
      <c r="F3" s="765"/>
      <c r="G3" s="881"/>
    </row>
    <row r="4" spans="1:7" ht="29.25" customHeight="1">
      <c r="A4" s="877"/>
      <c r="B4" s="799"/>
      <c r="C4" s="776"/>
      <c r="D4" s="192" t="s">
        <v>361</v>
      </c>
      <c r="E4" s="305"/>
      <c r="F4" s="765"/>
      <c r="G4" s="881"/>
    </row>
    <row r="5" spans="1:7" ht="29.25" customHeight="1">
      <c r="A5" s="877"/>
      <c r="B5" s="799"/>
      <c r="C5" s="776"/>
      <c r="D5" s="192" t="s">
        <v>362</v>
      </c>
      <c r="E5" s="305"/>
      <c r="F5" s="765"/>
      <c r="G5" s="882"/>
    </row>
    <row r="6" spans="1:7" ht="29.25" customHeight="1">
      <c r="A6" s="877"/>
      <c r="B6" s="879" t="s">
        <v>145</v>
      </c>
      <c r="C6" s="875" t="s">
        <v>285</v>
      </c>
      <c r="D6" s="223" t="s">
        <v>356</v>
      </c>
      <c r="E6" s="703"/>
      <c r="F6" s="886">
        <f>SUM(E6:E9)</f>
        <v>0</v>
      </c>
      <c r="G6" s="883">
        <f>SUM(F6:F8)</f>
        <v>0</v>
      </c>
    </row>
    <row r="7" spans="1:7" ht="29.25" customHeight="1">
      <c r="A7" s="877"/>
      <c r="B7" s="879"/>
      <c r="C7" s="875"/>
      <c r="D7" s="223" t="s">
        <v>301</v>
      </c>
      <c r="E7" s="306"/>
      <c r="F7" s="886"/>
      <c r="G7" s="884"/>
    </row>
    <row r="8" spans="1:7" ht="29.25" customHeight="1">
      <c r="A8" s="877"/>
      <c r="B8" s="879"/>
      <c r="C8" s="875"/>
      <c r="D8" s="223" t="s">
        <v>357</v>
      </c>
      <c r="E8" s="306"/>
      <c r="F8" s="886"/>
      <c r="G8" s="884"/>
    </row>
    <row r="9" spans="1:7" ht="29.25" customHeight="1">
      <c r="A9" s="877"/>
      <c r="B9" s="879"/>
      <c r="C9" s="875"/>
      <c r="D9" s="223" t="s">
        <v>358</v>
      </c>
      <c r="E9" s="306"/>
      <c r="F9" s="886"/>
      <c r="G9" s="885"/>
    </row>
    <row r="10" spans="1:7" ht="29.25" customHeight="1">
      <c r="A10" s="877"/>
      <c r="B10" s="228" t="s">
        <v>151</v>
      </c>
      <c r="C10" s="186" t="s">
        <v>35</v>
      </c>
      <c r="D10" s="192"/>
      <c r="E10" s="305"/>
      <c r="F10" s="229">
        <f>SUM(E10:E10)</f>
        <v>0</v>
      </c>
      <c r="G10" s="247">
        <f>SUM(F10)</f>
        <v>0</v>
      </c>
    </row>
    <row r="11" spans="1:7" ht="29.25" customHeight="1">
      <c r="A11" s="877"/>
      <c r="B11" s="248"/>
      <c r="C11" s="875" t="s">
        <v>244</v>
      </c>
      <c r="D11" s="223" t="s">
        <v>351</v>
      </c>
      <c r="E11" s="306"/>
      <c r="F11" s="886">
        <f>SUM(E11:E13)</f>
        <v>0</v>
      </c>
      <c r="G11" s="883">
        <f>SUM(F11:F16)</f>
        <v>0</v>
      </c>
    </row>
    <row r="12" spans="1:7" ht="29.25" customHeight="1">
      <c r="A12" s="877"/>
      <c r="B12" s="248"/>
      <c r="C12" s="875"/>
      <c r="D12" s="223" t="s">
        <v>352</v>
      </c>
      <c r="E12" s="306"/>
      <c r="F12" s="886"/>
      <c r="G12" s="884"/>
    </row>
    <row r="13" spans="1:7" ht="29.25" customHeight="1">
      <c r="A13" s="877"/>
      <c r="B13" s="248"/>
      <c r="C13" s="875"/>
      <c r="D13" s="223" t="s">
        <v>355</v>
      </c>
      <c r="E13" s="306"/>
      <c r="F13" s="886"/>
      <c r="G13" s="884"/>
    </row>
    <row r="14" spans="1:7" ht="29.25" customHeight="1">
      <c r="A14" s="877"/>
      <c r="B14" s="873" t="s">
        <v>155</v>
      </c>
      <c r="C14" s="875" t="s">
        <v>354</v>
      </c>
      <c r="D14" s="223" t="s">
        <v>306</v>
      </c>
      <c r="E14" s="306"/>
      <c r="F14" s="886">
        <f>SUM(E14:E15)</f>
        <v>0</v>
      </c>
      <c r="G14" s="884"/>
    </row>
    <row r="15" spans="1:7" ht="29.25" customHeight="1">
      <c r="A15" s="877"/>
      <c r="B15" s="873"/>
      <c r="C15" s="875"/>
      <c r="D15" s="223" t="s">
        <v>353</v>
      </c>
      <c r="E15" s="306"/>
      <c r="F15" s="886"/>
      <c r="G15" s="884"/>
    </row>
    <row r="16" spans="1:7" ht="29.25" customHeight="1">
      <c r="A16" s="877"/>
      <c r="B16" s="873"/>
      <c r="C16" s="875" t="s">
        <v>48</v>
      </c>
      <c r="D16" s="223" t="s">
        <v>351</v>
      </c>
      <c r="E16" s="306"/>
      <c r="F16" s="886">
        <f>SUM(E16:E19)</f>
        <v>0</v>
      </c>
      <c r="G16" s="884"/>
    </row>
    <row r="17" spans="1:7" ht="29.25" customHeight="1">
      <c r="A17" s="877"/>
      <c r="B17" s="248"/>
      <c r="C17" s="875"/>
      <c r="D17" s="223" t="s">
        <v>352</v>
      </c>
      <c r="E17" s="306"/>
      <c r="F17" s="886"/>
      <c r="G17" s="884"/>
    </row>
    <row r="18" spans="1:7" ht="29.25" customHeight="1">
      <c r="A18" s="877"/>
      <c r="B18" s="431"/>
      <c r="C18" s="875"/>
      <c r="D18" s="223" t="s">
        <v>355</v>
      </c>
      <c r="E18" s="306"/>
      <c r="F18" s="886"/>
      <c r="G18" s="884"/>
    </row>
    <row r="19" spans="1:7" ht="29.25" customHeight="1">
      <c r="A19" s="877"/>
      <c r="B19" s="248"/>
      <c r="C19" s="875"/>
      <c r="D19" s="223" t="s">
        <v>353</v>
      </c>
      <c r="E19" s="306"/>
      <c r="F19" s="886"/>
      <c r="G19" s="885"/>
    </row>
    <row r="20" spans="1:7" ht="29.25" customHeight="1">
      <c r="A20" s="877"/>
      <c r="B20" s="799" t="s">
        <v>149</v>
      </c>
      <c r="C20" s="776" t="s">
        <v>80</v>
      </c>
      <c r="D20" s="227" t="s">
        <v>349</v>
      </c>
      <c r="E20" s="704"/>
      <c r="F20" s="765">
        <f>SUM(E20:E21)</f>
        <v>0</v>
      </c>
      <c r="G20" s="887">
        <f>SUM(F20)</f>
        <v>0</v>
      </c>
    </row>
    <row r="21" spans="1:7" ht="29.25" customHeight="1">
      <c r="A21" s="878"/>
      <c r="B21" s="874"/>
      <c r="C21" s="777"/>
      <c r="D21" s="249" t="s">
        <v>350</v>
      </c>
      <c r="E21" s="307"/>
      <c r="F21" s="766"/>
      <c r="G21" s="888"/>
    </row>
    <row r="22" spans="1:7" ht="16.5">
      <c r="A22" s="871"/>
      <c r="B22" s="872"/>
      <c r="C22" s="872"/>
      <c r="D22" s="142"/>
      <c r="E22" s="76">
        <f>SUM(E2:E21)</f>
        <v>0</v>
      </c>
      <c r="F22" s="76"/>
      <c r="G22" s="76">
        <f>SUM(G2:G20)</f>
        <v>0</v>
      </c>
    </row>
    <row r="25" spans="1:7" s="465" customFormat="1">
      <c r="C25" s="468"/>
    </row>
    <row r="26" spans="1:7" s="465" customFormat="1">
      <c r="C26" s="468"/>
    </row>
    <row r="27" spans="1:7" s="465" customFormat="1">
      <c r="C27" s="468"/>
    </row>
    <row r="28" spans="1:7" s="465" customFormat="1">
      <c r="C28" s="468"/>
    </row>
    <row r="29" spans="1:7" s="465" customFormat="1">
      <c r="C29" s="468"/>
    </row>
    <row r="30" spans="1:7" s="465" customFormat="1">
      <c r="C30" s="468"/>
    </row>
    <row r="31" spans="1:7" s="465" customFormat="1">
      <c r="C31" s="468"/>
    </row>
    <row r="32" spans="1:7" s="465" customFormat="1">
      <c r="C32" s="468"/>
    </row>
    <row r="33" spans="3:3" s="465" customFormat="1">
      <c r="C33" s="468"/>
    </row>
    <row r="34" spans="3:3" s="465" customFormat="1">
      <c r="C34" s="468"/>
    </row>
    <row r="35" spans="3:3" s="465" customFormat="1">
      <c r="C35" s="468"/>
    </row>
    <row r="36" spans="3:3" s="465" customFormat="1">
      <c r="C36" s="468"/>
    </row>
    <row r="37" spans="3:3" s="465" customFormat="1">
      <c r="C37" s="468"/>
    </row>
    <row r="38" spans="3:3" s="465" customFormat="1">
      <c r="C38" s="468"/>
    </row>
    <row r="39" spans="3:3" s="465" customFormat="1">
      <c r="C39" s="468"/>
    </row>
    <row r="40" spans="3:3" s="465" customFormat="1">
      <c r="C40" s="468"/>
    </row>
    <row r="41" spans="3:3" s="465" customFormat="1">
      <c r="C41" s="468"/>
    </row>
    <row r="42" spans="3:3" s="465" customFormat="1">
      <c r="C42" s="468"/>
    </row>
    <row r="43" spans="3:3" s="465" customFormat="1">
      <c r="C43" s="468"/>
    </row>
    <row r="44" spans="3:3" s="465" customFormat="1">
      <c r="C44" s="468"/>
    </row>
    <row r="45" spans="3:3" s="465" customFormat="1">
      <c r="C45" s="468"/>
    </row>
    <row r="46" spans="3:3" s="465" customFormat="1">
      <c r="C46" s="468"/>
    </row>
    <row r="47" spans="3:3" s="465" customFormat="1">
      <c r="C47" s="468"/>
    </row>
    <row r="48" spans="3:3" s="465" customFormat="1">
      <c r="C48" s="468"/>
    </row>
    <row r="49" spans="3:3" s="465" customFormat="1">
      <c r="C49" s="468"/>
    </row>
    <row r="50" spans="3:3" s="465" customFormat="1">
      <c r="C50" s="468"/>
    </row>
    <row r="51" spans="3:3" s="465" customFormat="1">
      <c r="C51" s="468"/>
    </row>
    <row r="52" spans="3:3" s="465" customFormat="1">
      <c r="C52" s="468"/>
    </row>
    <row r="53" spans="3:3" s="465" customFormat="1">
      <c r="C53" s="468"/>
    </row>
    <row r="54" spans="3:3" s="465" customFormat="1">
      <c r="C54" s="468"/>
    </row>
    <row r="55" spans="3:3" s="465" customFormat="1">
      <c r="C55" s="468"/>
    </row>
    <row r="56" spans="3:3" s="465" customFormat="1">
      <c r="C56" s="468"/>
    </row>
    <row r="57" spans="3:3" s="465" customFormat="1">
      <c r="C57" s="468"/>
    </row>
    <row r="58" spans="3:3" s="465" customFormat="1">
      <c r="C58" s="468"/>
    </row>
    <row r="59" spans="3:3" s="465" customFormat="1">
      <c r="C59" s="468"/>
    </row>
    <row r="60" spans="3:3" s="465" customFormat="1">
      <c r="C60" s="468"/>
    </row>
    <row r="61" spans="3:3" s="465" customFormat="1">
      <c r="C61" s="468"/>
    </row>
    <row r="62" spans="3:3" s="465" customFormat="1">
      <c r="C62" s="468"/>
    </row>
    <row r="63" spans="3:3" s="465" customFormat="1">
      <c r="C63" s="468"/>
    </row>
    <row r="64" spans="3:3" s="465" customFormat="1">
      <c r="C64" s="468"/>
    </row>
    <row r="65" spans="3:3" s="465" customFormat="1">
      <c r="C65" s="468"/>
    </row>
    <row r="66" spans="3:3" s="465" customFormat="1">
      <c r="C66" s="468"/>
    </row>
    <row r="67" spans="3:3" s="465" customFormat="1">
      <c r="C67" s="468"/>
    </row>
    <row r="68" spans="3:3" s="465" customFormat="1">
      <c r="C68" s="468"/>
    </row>
    <row r="69" spans="3:3" s="465" customFormat="1">
      <c r="C69" s="468"/>
    </row>
    <row r="70" spans="3:3" s="465" customFormat="1">
      <c r="C70" s="468"/>
    </row>
    <row r="71" spans="3:3" s="465" customFormat="1">
      <c r="C71" s="468"/>
    </row>
    <row r="72" spans="3:3" s="465" customFormat="1">
      <c r="C72" s="468"/>
    </row>
    <row r="73" spans="3:3" s="465" customFormat="1">
      <c r="C73" s="468"/>
    </row>
    <row r="74" spans="3:3" s="465" customFormat="1">
      <c r="C74" s="468"/>
    </row>
    <row r="75" spans="3:3" s="465" customFormat="1">
      <c r="C75" s="468"/>
    </row>
    <row r="76" spans="3:3" s="465" customFormat="1">
      <c r="C76" s="468"/>
    </row>
    <row r="77" spans="3:3" s="465" customFormat="1">
      <c r="C77" s="468"/>
    </row>
    <row r="78" spans="3:3" s="465" customFormat="1">
      <c r="C78" s="468"/>
    </row>
    <row r="79" spans="3:3" s="465" customFormat="1">
      <c r="C79" s="468"/>
    </row>
    <row r="80" spans="3:3" s="465" customFormat="1">
      <c r="C80" s="468"/>
    </row>
    <row r="81" spans="3:3" s="465" customFormat="1">
      <c r="C81" s="468"/>
    </row>
    <row r="82" spans="3:3" s="465" customFormat="1">
      <c r="C82" s="468"/>
    </row>
    <row r="83" spans="3:3" s="465" customFormat="1">
      <c r="C83" s="468"/>
    </row>
    <row r="84" spans="3:3" s="465" customFormat="1">
      <c r="C84" s="468"/>
    </row>
    <row r="85" spans="3:3" s="465" customFormat="1">
      <c r="C85" s="468"/>
    </row>
    <row r="86" spans="3:3" s="465" customFormat="1">
      <c r="C86" s="468"/>
    </row>
    <row r="87" spans="3:3" s="465" customFormat="1">
      <c r="C87" s="468"/>
    </row>
    <row r="88" spans="3:3" s="465" customFormat="1">
      <c r="C88" s="468"/>
    </row>
    <row r="89" spans="3:3" s="465" customFormat="1">
      <c r="C89" s="468"/>
    </row>
    <row r="90" spans="3:3" s="465" customFormat="1">
      <c r="C90" s="468"/>
    </row>
    <row r="91" spans="3:3" s="465" customFormat="1">
      <c r="C91" s="468"/>
    </row>
    <row r="92" spans="3:3" s="465" customFormat="1">
      <c r="C92" s="468"/>
    </row>
  </sheetData>
  <mergeCells count="22">
    <mergeCell ref="F2:F5"/>
    <mergeCell ref="G2:G5"/>
    <mergeCell ref="G11:G19"/>
    <mergeCell ref="F11:F13"/>
    <mergeCell ref="G20:G21"/>
    <mergeCell ref="G6:G9"/>
    <mergeCell ref="F6:F9"/>
    <mergeCell ref="F20:F21"/>
    <mergeCell ref="F16:F19"/>
    <mergeCell ref="F14:F15"/>
    <mergeCell ref="A22:C22"/>
    <mergeCell ref="B14:B16"/>
    <mergeCell ref="B20:B21"/>
    <mergeCell ref="C20:C21"/>
    <mergeCell ref="C16:C19"/>
    <mergeCell ref="C14:C15"/>
    <mergeCell ref="A2:A21"/>
    <mergeCell ref="C11:C13"/>
    <mergeCell ref="B6:B9"/>
    <mergeCell ref="C6:C9"/>
    <mergeCell ref="C2:C5"/>
    <mergeCell ref="B2:B5"/>
  </mergeCells>
  <pageMargins left="0.7" right="0.7" top="0.75" bottom="0.75" header="0.3" footer="0.3"/>
  <pageSetup scale="53" orientation="portrait" r:id="rId1"/>
  <ignoredErrors>
    <ignoredError sqref="F2 F6 F11 F16 F20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1"/>
  <sheetViews>
    <sheetView showGridLines="0" topLeftCell="A16" zoomScale="50" zoomScaleNormal="50" zoomScaleSheetLayoutView="40" workbookViewId="0">
      <selection activeCell="E3" sqref="E3"/>
    </sheetView>
  </sheetViews>
  <sheetFormatPr baseColWidth="10" defaultColWidth="41.42578125" defaultRowHeight="12.75"/>
  <cols>
    <col min="1" max="1" width="16.28515625" customWidth="1"/>
    <col min="2" max="2" width="26.140625" customWidth="1"/>
    <col min="3" max="3" width="31.140625" style="81" customWidth="1"/>
    <col min="4" max="4" width="56.5703125" style="179" customWidth="1"/>
    <col min="5" max="5" width="22.5703125" customWidth="1"/>
    <col min="6" max="6" width="20.5703125" customWidth="1"/>
    <col min="7" max="7" width="19.42578125" customWidth="1"/>
    <col min="8" max="8" width="20" customWidth="1"/>
    <col min="9" max="9" width="17.42578125" customWidth="1"/>
    <col min="10" max="10" width="18" customWidth="1"/>
    <col min="11" max="11" width="17.85546875" customWidth="1"/>
    <col min="12" max="12" width="22.5703125" customWidth="1"/>
    <col min="13" max="13" width="25.42578125" customWidth="1"/>
    <col min="14" max="27" width="41.42578125" style="454"/>
  </cols>
  <sheetData>
    <row r="1" spans="1:27" ht="43.5" customHeight="1">
      <c r="A1" s="62" t="s">
        <v>146</v>
      </c>
      <c r="B1" s="63" t="s">
        <v>152</v>
      </c>
      <c r="C1" s="141" t="s">
        <v>147</v>
      </c>
      <c r="D1" s="177" t="s">
        <v>289</v>
      </c>
      <c r="E1" s="141" t="s">
        <v>238</v>
      </c>
      <c r="F1" s="141" t="s">
        <v>239</v>
      </c>
      <c r="G1" s="141" t="s">
        <v>150</v>
      </c>
      <c r="H1" s="176" t="s">
        <v>237</v>
      </c>
      <c r="I1" s="176" t="s">
        <v>142</v>
      </c>
      <c r="J1" s="141" t="s">
        <v>143</v>
      </c>
      <c r="K1" s="141" t="s">
        <v>141</v>
      </c>
      <c r="L1" s="141" t="s">
        <v>160</v>
      </c>
      <c r="M1" s="63" t="s">
        <v>158</v>
      </c>
    </row>
    <row r="2" spans="1:27" ht="24" customHeight="1">
      <c r="A2" s="781" t="s">
        <v>99</v>
      </c>
      <c r="B2" s="908" t="s">
        <v>145</v>
      </c>
      <c r="C2" s="898" t="s">
        <v>112</v>
      </c>
      <c r="D2" s="215" t="s">
        <v>790</v>
      </c>
      <c r="E2" s="216"/>
      <c r="F2" s="216"/>
      <c r="G2" s="287">
        <v>1</v>
      </c>
      <c r="H2" s="287"/>
      <c r="I2" s="287"/>
      <c r="J2" s="285"/>
      <c r="K2" s="287">
        <v>1</v>
      </c>
      <c r="L2" s="913">
        <f>SUM(E2:K14)</f>
        <v>26</v>
      </c>
      <c r="M2" s="867">
        <f>SUM(L2:L17)</f>
        <v>26</v>
      </c>
    </row>
    <row r="3" spans="1:27" s="315" customFormat="1" ht="24" customHeight="1">
      <c r="A3" s="782"/>
      <c r="B3" s="909"/>
      <c r="C3" s="845"/>
      <c r="D3" s="210" t="s">
        <v>1177</v>
      </c>
      <c r="E3" s="317"/>
      <c r="F3" s="317"/>
      <c r="G3" s="288"/>
      <c r="H3" s="288">
        <v>1</v>
      </c>
      <c r="I3" s="288">
        <v>1</v>
      </c>
      <c r="J3" s="284"/>
      <c r="K3" s="288">
        <v>1</v>
      </c>
      <c r="L3" s="914"/>
      <c r="M3" s="868"/>
      <c r="N3" s="454"/>
      <c r="O3" s="454"/>
      <c r="P3" s="454"/>
      <c r="Q3" s="454"/>
      <c r="R3" s="454"/>
      <c r="S3" s="454"/>
      <c r="T3" s="454"/>
      <c r="U3" s="454"/>
      <c r="V3" s="454"/>
      <c r="W3" s="454"/>
      <c r="X3" s="454"/>
      <c r="Y3" s="454"/>
      <c r="Z3" s="454"/>
      <c r="AA3" s="454"/>
    </row>
    <row r="4" spans="1:27" ht="24" customHeight="1">
      <c r="A4" s="782"/>
      <c r="B4" s="909"/>
      <c r="C4" s="845"/>
      <c r="D4" s="210" t="s">
        <v>791</v>
      </c>
      <c r="E4" s="175"/>
      <c r="F4" s="175"/>
      <c r="G4" s="288"/>
      <c r="H4" s="288"/>
      <c r="I4" s="288"/>
      <c r="J4" s="284"/>
      <c r="K4" s="288"/>
      <c r="L4" s="914"/>
      <c r="M4" s="868"/>
    </row>
    <row r="5" spans="1:27" ht="24" customHeight="1">
      <c r="A5" s="782"/>
      <c r="B5" s="909"/>
      <c r="C5" s="845"/>
      <c r="D5" s="210" t="s">
        <v>681</v>
      </c>
      <c r="E5" s="175"/>
      <c r="F5" s="175"/>
      <c r="G5" s="288">
        <v>1</v>
      </c>
      <c r="H5" s="288"/>
      <c r="I5" s="288"/>
      <c r="J5" s="284"/>
      <c r="K5" s="288">
        <v>4</v>
      </c>
      <c r="L5" s="914"/>
      <c r="M5" s="868"/>
    </row>
    <row r="6" spans="1:27" ht="24" customHeight="1">
      <c r="A6" s="782"/>
      <c r="B6" s="909"/>
      <c r="C6" s="845"/>
      <c r="D6" s="210" t="s">
        <v>682</v>
      </c>
      <c r="E6" s="175"/>
      <c r="F6" s="175"/>
      <c r="G6" s="288">
        <v>4</v>
      </c>
      <c r="H6" s="288"/>
      <c r="I6" s="288"/>
      <c r="J6" s="284"/>
      <c r="K6" s="288">
        <v>2</v>
      </c>
      <c r="L6" s="914"/>
      <c r="M6" s="868"/>
    </row>
    <row r="7" spans="1:27" ht="24" customHeight="1">
      <c r="A7" s="782"/>
      <c r="B7" s="909"/>
      <c r="C7" s="845"/>
      <c r="D7" s="210" t="s">
        <v>683</v>
      </c>
      <c r="E7" s="175"/>
      <c r="F7" s="175"/>
      <c r="G7" s="288">
        <v>2</v>
      </c>
      <c r="H7" s="288">
        <v>1</v>
      </c>
      <c r="I7" s="288"/>
      <c r="J7" s="284"/>
      <c r="K7" s="288"/>
      <c r="L7" s="914"/>
      <c r="M7" s="868"/>
    </row>
    <row r="8" spans="1:27" ht="24" customHeight="1">
      <c r="A8" s="782"/>
      <c r="B8" s="909"/>
      <c r="C8" s="845"/>
      <c r="D8" s="210" t="s">
        <v>684</v>
      </c>
      <c r="E8" s="175"/>
      <c r="F8" s="175"/>
      <c r="G8" s="288">
        <v>1</v>
      </c>
      <c r="H8" s="288">
        <v>1</v>
      </c>
      <c r="I8" s="288">
        <v>2</v>
      </c>
      <c r="J8" s="284"/>
      <c r="K8" s="288">
        <v>1</v>
      </c>
      <c r="L8" s="914"/>
      <c r="M8" s="868"/>
    </row>
    <row r="9" spans="1:27" ht="24" customHeight="1">
      <c r="A9" s="782"/>
      <c r="B9" s="909"/>
      <c r="C9" s="845"/>
      <c r="D9" s="210" t="s">
        <v>685</v>
      </c>
      <c r="E9" s="175"/>
      <c r="F9" s="175"/>
      <c r="G9" s="288"/>
      <c r="H9" s="288">
        <v>1</v>
      </c>
      <c r="I9" s="288"/>
      <c r="J9" s="284"/>
      <c r="K9" s="288"/>
      <c r="L9" s="914"/>
      <c r="M9" s="868"/>
    </row>
    <row r="10" spans="1:27" s="315" customFormat="1" ht="24" customHeight="1">
      <c r="A10" s="782"/>
      <c r="B10" s="909"/>
      <c r="C10" s="845"/>
      <c r="D10" s="210" t="s">
        <v>1094</v>
      </c>
      <c r="E10" s="317"/>
      <c r="F10" s="317"/>
      <c r="G10" s="288"/>
      <c r="H10" s="288"/>
      <c r="I10" s="288"/>
      <c r="J10" s="284"/>
      <c r="K10" s="288"/>
      <c r="L10" s="914"/>
      <c r="M10" s="868"/>
      <c r="N10" s="454"/>
      <c r="O10" s="454"/>
      <c r="P10" s="454"/>
      <c r="Q10" s="454"/>
      <c r="R10" s="454"/>
      <c r="S10" s="454"/>
      <c r="T10" s="454"/>
      <c r="U10" s="454"/>
      <c r="V10" s="454"/>
      <c r="W10" s="454"/>
      <c r="X10" s="454"/>
      <c r="Y10" s="454"/>
      <c r="Z10" s="454"/>
      <c r="AA10" s="454"/>
    </row>
    <row r="11" spans="1:27" ht="24" customHeight="1">
      <c r="A11" s="782"/>
      <c r="B11" s="909"/>
      <c r="C11" s="845"/>
      <c r="D11" s="210" t="s">
        <v>686</v>
      </c>
      <c r="E11" s="175"/>
      <c r="F11" s="175"/>
      <c r="G11" s="288"/>
      <c r="H11" s="288">
        <v>1</v>
      </c>
      <c r="I11" s="288"/>
      <c r="J11" s="284"/>
      <c r="K11" s="288"/>
      <c r="L11" s="914"/>
      <c r="M11" s="868"/>
    </row>
    <row r="12" spans="1:27" ht="24" customHeight="1">
      <c r="A12" s="782"/>
      <c r="B12" s="909"/>
      <c r="C12" s="845"/>
      <c r="D12" s="210" t="s">
        <v>687</v>
      </c>
      <c r="E12" s="175"/>
      <c r="F12" s="175"/>
      <c r="G12" s="288"/>
      <c r="H12" s="288"/>
      <c r="I12" s="288"/>
      <c r="J12" s="284"/>
      <c r="K12" s="288"/>
      <c r="L12" s="914"/>
      <c r="M12" s="868"/>
    </row>
    <row r="13" spans="1:27" ht="24" customHeight="1">
      <c r="A13" s="782"/>
      <c r="B13" s="909"/>
      <c r="C13" s="845"/>
      <c r="D13" s="210" t="s">
        <v>792</v>
      </c>
      <c r="E13" s="175"/>
      <c r="F13" s="175"/>
      <c r="G13" s="288"/>
      <c r="H13" s="288"/>
      <c r="I13" s="288"/>
      <c r="J13" s="284"/>
      <c r="K13" s="288"/>
      <c r="L13" s="914"/>
      <c r="M13" s="868"/>
    </row>
    <row r="14" spans="1:27" ht="24" customHeight="1">
      <c r="A14" s="782"/>
      <c r="B14" s="909"/>
      <c r="C14" s="845"/>
      <c r="D14" s="210" t="s">
        <v>793</v>
      </c>
      <c r="E14" s="175"/>
      <c r="F14" s="175"/>
      <c r="G14" s="288"/>
      <c r="H14" s="288"/>
      <c r="I14" s="288"/>
      <c r="J14" s="284"/>
      <c r="K14" s="288"/>
      <c r="L14" s="914"/>
      <c r="M14" s="868"/>
    </row>
    <row r="15" spans="1:27" ht="24" customHeight="1">
      <c r="A15" s="782"/>
      <c r="B15" s="909"/>
      <c r="C15" s="899" t="s">
        <v>21</v>
      </c>
      <c r="D15" s="210" t="s">
        <v>688</v>
      </c>
      <c r="E15" s="175"/>
      <c r="F15" s="175"/>
      <c r="G15" s="288"/>
      <c r="H15" s="288"/>
      <c r="I15" s="288"/>
      <c r="J15" s="284"/>
      <c r="K15" s="288"/>
      <c r="L15" s="807">
        <f>SUM(E15:K17)</f>
        <v>0</v>
      </c>
      <c r="M15" s="868"/>
    </row>
    <row r="16" spans="1:27" ht="24" customHeight="1">
      <c r="A16" s="782"/>
      <c r="B16" s="909"/>
      <c r="C16" s="899"/>
      <c r="D16" s="210" t="s">
        <v>689</v>
      </c>
      <c r="E16" s="175"/>
      <c r="F16" s="175"/>
      <c r="G16" s="288"/>
      <c r="H16" s="288"/>
      <c r="I16" s="288"/>
      <c r="J16" s="284"/>
      <c r="K16" s="288"/>
      <c r="L16" s="807"/>
      <c r="M16" s="868"/>
    </row>
    <row r="17" spans="1:27" ht="24" customHeight="1">
      <c r="A17" s="782"/>
      <c r="B17" s="910"/>
      <c r="C17" s="899"/>
      <c r="D17" s="210" t="s">
        <v>797</v>
      </c>
      <c r="E17" s="175"/>
      <c r="F17" s="175"/>
      <c r="G17" s="288"/>
      <c r="H17" s="288"/>
      <c r="I17" s="288"/>
      <c r="J17" s="284"/>
      <c r="K17" s="288"/>
      <c r="L17" s="807"/>
      <c r="M17" s="869"/>
    </row>
    <row r="18" spans="1:27" ht="24" customHeight="1">
      <c r="A18" s="782"/>
      <c r="B18" s="902" t="s">
        <v>144</v>
      </c>
      <c r="C18" s="889" t="s">
        <v>9</v>
      </c>
      <c r="D18" s="180" t="s">
        <v>798</v>
      </c>
      <c r="E18" s="297"/>
      <c r="F18" s="297"/>
      <c r="G18" s="289">
        <v>1</v>
      </c>
      <c r="H18" s="289"/>
      <c r="I18" s="289"/>
      <c r="J18" s="283"/>
      <c r="K18" s="289"/>
      <c r="L18" s="834">
        <f>SUM(E18:K25)</f>
        <v>17</v>
      </c>
      <c r="M18" s="864">
        <f>SUM(L18:L46)</f>
        <v>100</v>
      </c>
    </row>
    <row r="19" spans="1:27" ht="24" customHeight="1">
      <c r="A19" s="782"/>
      <c r="B19" s="903"/>
      <c r="C19" s="889"/>
      <c r="D19" s="180" t="s">
        <v>690</v>
      </c>
      <c r="E19" s="297"/>
      <c r="F19" s="297"/>
      <c r="G19" s="289">
        <v>1</v>
      </c>
      <c r="H19" s="289"/>
      <c r="I19" s="289">
        <v>2</v>
      </c>
      <c r="J19" s="283"/>
      <c r="K19" s="289"/>
      <c r="L19" s="834"/>
      <c r="M19" s="865"/>
    </row>
    <row r="20" spans="1:27" ht="24" customHeight="1">
      <c r="A20" s="782"/>
      <c r="B20" s="903"/>
      <c r="C20" s="889"/>
      <c r="D20" s="180" t="s">
        <v>807</v>
      </c>
      <c r="E20" s="297"/>
      <c r="F20" s="297"/>
      <c r="G20" s="289">
        <v>3</v>
      </c>
      <c r="H20" s="289">
        <v>1</v>
      </c>
      <c r="I20" s="289"/>
      <c r="J20" s="283"/>
      <c r="K20" s="289">
        <v>4</v>
      </c>
      <c r="L20" s="834"/>
      <c r="M20" s="865"/>
    </row>
    <row r="21" spans="1:27" ht="24" customHeight="1">
      <c r="A21" s="782"/>
      <c r="B21" s="903"/>
      <c r="C21" s="889"/>
      <c r="D21" s="180" t="s">
        <v>691</v>
      </c>
      <c r="E21" s="297"/>
      <c r="F21" s="297"/>
      <c r="G21" s="289"/>
      <c r="H21" s="289"/>
      <c r="I21" s="289"/>
      <c r="J21" s="283"/>
      <c r="K21" s="289">
        <v>3</v>
      </c>
      <c r="L21" s="834"/>
      <c r="M21" s="865"/>
    </row>
    <row r="22" spans="1:27" ht="24" customHeight="1">
      <c r="A22" s="782"/>
      <c r="B22" s="903"/>
      <c r="C22" s="889"/>
      <c r="D22" s="180" t="s">
        <v>692</v>
      </c>
      <c r="E22" s="174"/>
      <c r="F22" s="174"/>
      <c r="G22" s="289"/>
      <c r="H22" s="289"/>
      <c r="I22" s="289"/>
      <c r="J22" s="283"/>
      <c r="K22" s="289"/>
      <c r="L22" s="834"/>
      <c r="M22" s="865"/>
    </row>
    <row r="23" spans="1:27" ht="24" customHeight="1">
      <c r="A23" s="782"/>
      <c r="B23" s="903"/>
      <c r="C23" s="889"/>
      <c r="D23" s="180" t="s">
        <v>693</v>
      </c>
      <c r="E23" s="174"/>
      <c r="F23" s="174"/>
      <c r="G23" s="289"/>
      <c r="H23" s="289"/>
      <c r="I23" s="289"/>
      <c r="J23" s="283"/>
      <c r="K23" s="289"/>
      <c r="L23" s="834"/>
      <c r="M23" s="865"/>
    </row>
    <row r="24" spans="1:27" ht="24" customHeight="1">
      <c r="A24" s="782"/>
      <c r="B24" s="903"/>
      <c r="C24" s="889"/>
      <c r="D24" s="180" t="s">
        <v>694</v>
      </c>
      <c r="E24" s="174"/>
      <c r="F24" s="329"/>
      <c r="G24" s="289"/>
      <c r="H24" s="289"/>
      <c r="I24" s="289"/>
      <c r="J24" s="283"/>
      <c r="K24" s="289"/>
      <c r="L24" s="834"/>
      <c r="M24" s="865"/>
    </row>
    <row r="25" spans="1:27" ht="24" customHeight="1">
      <c r="A25" s="782"/>
      <c r="B25" s="903"/>
      <c r="C25" s="889"/>
      <c r="D25" s="180" t="s">
        <v>695</v>
      </c>
      <c r="E25" s="174"/>
      <c r="F25" s="174"/>
      <c r="G25" s="289">
        <v>1</v>
      </c>
      <c r="H25" s="289">
        <v>1</v>
      </c>
      <c r="I25" s="289"/>
      <c r="J25" s="283"/>
      <c r="K25" s="289"/>
      <c r="L25" s="834"/>
      <c r="M25" s="865"/>
    </row>
    <row r="26" spans="1:27" s="315" customFormat="1" ht="24" customHeight="1">
      <c r="A26" s="782"/>
      <c r="B26" s="903"/>
      <c r="C26" s="889" t="s">
        <v>113</v>
      </c>
      <c r="D26" s="318" t="s">
        <v>977</v>
      </c>
      <c r="E26" s="316"/>
      <c r="F26" s="316"/>
      <c r="G26" s="289"/>
      <c r="H26" s="289"/>
      <c r="I26" s="289"/>
      <c r="J26" s="283"/>
      <c r="K26" s="289"/>
      <c r="L26" s="834">
        <f>SUM(E26:K32)</f>
        <v>81</v>
      </c>
      <c r="M26" s="865"/>
      <c r="N26" s="454"/>
      <c r="O26" s="454"/>
      <c r="P26" s="454"/>
      <c r="Q26" s="454"/>
      <c r="R26" s="454"/>
      <c r="S26" s="454"/>
      <c r="T26" s="454"/>
      <c r="U26" s="454"/>
      <c r="V26" s="454"/>
      <c r="W26" s="454"/>
      <c r="X26" s="454"/>
      <c r="Y26" s="454"/>
      <c r="Z26" s="454"/>
      <c r="AA26" s="454"/>
    </row>
    <row r="27" spans="1:27" s="315" customFormat="1" ht="24" customHeight="1">
      <c r="A27" s="782"/>
      <c r="B27" s="903"/>
      <c r="C27" s="889"/>
      <c r="D27" s="318" t="s">
        <v>978</v>
      </c>
      <c r="E27" s="316"/>
      <c r="F27" s="316"/>
      <c r="G27" s="289">
        <v>26</v>
      </c>
      <c r="H27" s="289">
        <v>5</v>
      </c>
      <c r="I27" s="289">
        <v>3</v>
      </c>
      <c r="J27" s="283"/>
      <c r="K27" s="289">
        <v>15</v>
      </c>
      <c r="L27" s="834"/>
      <c r="M27" s="865"/>
      <c r="N27" s="454"/>
      <c r="O27" s="454"/>
      <c r="P27" s="454"/>
      <c r="Q27" s="454"/>
      <c r="R27" s="454"/>
      <c r="S27" s="454"/>
      <c r="T27" s="454"/>
      <c r="U27" s="454"/>
      <c r="V27" s="454"/>
      <c r="W27" s="454"/>
      <c r="X27" s="454"/>
      <c r="Y27" s="454"/>
      <c r="Z27" s="454"/>
      <c r="AA27" s="454"/>
    </row>
    <row r="28" spans="1:27" ht="24" customHeight="1">
      <c r="A28" s="782"/>
      <c r="B28" s="903"/>
      <c r="C28" s="889"/>
      <c r="D28" s="180" t="s">
        <v>696</v>
      </c>
      <c r="E28" s="297"/>
      <c r="F28" s="297"/>
      <c r="G28" s="289">
        <v>9</v>
      </c>
      <c r="H28" s="289">
        <v>1</v>
      </c>
      <c r="I28" s="289"/>
      <c r="J28" s="283"/>
      <c r="K28" s="289"/>
      <c r="L28" s="834"/>
      <c r="M28" s="865"/>
    </row>
    <row r="29" spans="1:27" ht="24" customHeight="1">
      <c r="A29" s="782"/>
      <c r="B29" s="903"/>
      <c r="C29" s="889"/>
      <c r="D29" s="180" t="s">
        <v>697</v>
      </c>
      <c r="E29" s="297"/>
      <c r="F29" s="297"/>
      <c r="G29" s="289"/>
      <c r="H29" s="289"/>
      <c r="I29" s="289">
        <v>2</v>
      </c>
      <c r="J29" s="283"/>
      <c r="K29" s="289">
        <v>10</v>
      </c>
      <c r="L29" s="834"/>
      <c r="M29" s="865"/>
    </row>
    <row r="30" spans="1:27" ht="24" customHeight="1">
      <c r="A30" s="782"/>
      <c r="B30" s="903"/>
      <c r="C30" s="889"/>
      <c r="D30" s="180" t="s">
        <v>698</v>
      </c>
      <c r="E30" s="297"/>
      <c r="F30" s="297"/>
      <c r="G30" s="289">
        <v>4</v>
      </c>
      <c r="H30" s="289">
        <v>1</v>
      </c>
      <c r="I30" s="289"/>
      <c r="J30" s="283"/>
      <c r="K30" s="289">
        <v>2</v>
      </c>
      <c r="L30" s="834"/>
      <c r="M30" s="865"/>
    </row>
    <row r="31" spans="1:27" ht="24" customHeight="1">
      <c r="A31" s="782"/>
      <c r="B31" s="903"/>
      <c r="C31" s="889"/>
      <c r="D31" s="180" t="s">
        <v>699</v>
      </c>
      <c r="E31" s="297"/>
      <c r="F31" s="297"/>
      <c r="G31" s="289">
        <v>1</v>
      </c>
      <c r="H31" s="289"/>
      <c r="I31" s="289">
        <v>1</v>
      </c>
      <c r="J31" s="283"/>
      <c r="K31" s="289"/>
      <c r="L31" s="834"/>
      <c r="M31" s="865"/>
    </row>
    <row r="32" spans="1:27" ht="24" customHeight="1">
      <c r="A32" s="782"/>
      <c r="B32" s="903"/>
      <c r="C32" s="889"/>
      <c r="D32" s="180" t="s">
        <v>700</v>
      </c>
      <c r="E32" s="297"/>
      <c r="F32" s="297"/>
      <c r="G32" s="289"/>
      <c r="H32" s="289"/>
      <c r="I32" s="289"/>
      <c r="J32" s="283"/>
      <c r="K32" s="289">
        <v>1</v>
      </c>
      <c r="L32" s="834"/>
      <c r="M32" s="865"/>
    </row>
    <row r="33" spans="1:13" ht="24" customHeight="1">
      <c r="A33" s="782"/>
      <c r="B33" s="903"/>
      <c r="C33" s="889" t="s">
        <v>119</v>
      </c>
      <c r="D33" s="180" t="s">
        <v>701</v>
      </c>
      <c r="E33" s="174"/>
      <c r="F33" s="174"/>
      <c r="G33" s="289"/>
      <c r="H33" s="289"/>
      <c r="I33" s="289"/>
      <c r="J33" s="283"/>
      <c r="K33" s="289"/>
      <c r="L33" s="834">
        <f>SUM(E33:K34)</f>
        <v>0</v>
      </c>
      <c r="M33" s="865"/>
    </row>
    <row r="34" spans="1:13" ht="24" customHeight="1">
      <c r="A34" s="782"/>
      <c r="B34" s="903"/>
      <c r="C34" s="889"/>
      <c r="D34" s="180" t="s">
        <v>702</v>
      </c>
      <c r="E34" s="174"/>
      <c r="F34" s="174"/>
      <c r="G34" s="289"/>
      <c r="H34" s="289"/>
      <c r="I34" s="289"/>
      <c r="J34" s="283"/>
      <c r="K34" s="289"/>
      <c r="L34" s="834"/>
      <c r="M34" s="865"/>
    </row>
    <row r="35" spans="1:13" ht="24" customHeight="1">
      <c r="A35" s="782"/>
      <c r="B35" s="903"/>
      <c r="C35" s="266" t="s">
        <v>116</v>
      </c>
      <c r="D35" s="180" t="s">
        <v>703</v>
      </c>
      <c r="E35" s="174"/>
      <c r="F35" s="174"/>
      <c r="G35" s="289"/>
      <c r="H35" s="289"/>
      <c r="I35" s="289"/>
      <c r="J35" s="283"/>
      <c r="K35" s="289"/>
      <c r="L35" s="232">
        <f>SUM(E35:K35)</f>
        <v>0</v>
      </c>
      <c r="M35" s="865"/>
    </row>
    <row r="36" spans="1:13" ht="24" customHeight="1">
      <c r="A36" s="782"/>
      <c r="B36" s="903"/>
      <c r="C36" s="889" t="s">
        <v>163</v>
      </c>
      <c r="D36" s="180" t="s">
        <v>704</v>
      </c>
      <c r="E36" s="297"/>
      <c r="F36" s="297"/>
      <c r="G36" s="289"/>
      <c r="H36" s="289"/>
      <c r="I36" s="289"/>
      <c r="J36" s="283"/>
      <c r="K36" s="289"/>
      <c r="L36" s="834">
        <f>SUM(E36:K40)</f>
        <v>2</v>
      </c>
      <c r="M36" s="865"/>
    </row>
    <row r="37" spans="1:13" ht="24" customHeight="1">
      <c r="A37" s="782"/>
      <c r="B37" s="903"/>
      <c r="C37" s="889"/>
      <c r="D37" s="180" t="s">
        <v>705</v>
      </c>
      <c r="E37" s="297"/>
      <c r="F37" s="297"/>
      <c r="G37" s="289">
        <v>1</v>
      </c>
      <c r="H37" s="289"/>
      <c r="I37" s="289"/>
      <c r="J37" s="283"/>
      <c r="K37" s="289"/>
      <c r="L37" s="834"/>
      <c r="M37" s="865"/>
    </row>
    <row r="38" spans="1:13" ht="24" customHeight="1">
      <c r="A38" s="782"/>
      <c r="B38" s="903"/>
      <c r="C38" s="889"/>
      <c r="D38" s="180" t="s">
        <v>706</v>
      </c>
      <c r="E38" s="297"/>
      <c r="F38" s="297"/>
      <c r="G38" s="289"/>
      <c r="H38" s="289"/>
      <c r="I38" s="289"/>
      <c r="J38" s="283"/>
      <c r="K38" s="289">
        <v>1</v>
      </c>
      <c r="L38" s="834"/>
      <c r="M38" s="865"/>
    </row>
    <row r="39" spans="1:13" ht="24" customHeight="1">
      <c r="A39" s="782"/>
      <c r="B39" s="903"/>
      <c r="C39" s="889"/>
      <c r="D39" s="180" t="s">
        <v>707</v>
      </c>
      <c r="E39" s="297"/>
      <c r="F39" s="297"/>
      <c r="G39" s="289"/>
      <c r="H39" s="289"/>
      <c r="I39" s="289"/>
      <c r="J39" s="283"/>
      <c r="K39" s="289"/>
      <c r="L39" s="834"/>
      <c r="M39" s="865"/>
    </row>
    <row r="40" spans="1:13" ht="24" customHeight="1">
      <c r="A40" s="782"/>
      <c r="B40" s="903"/>
      <c r="C40" s="889"/>
      <c r="D40" s="180" t="s">
        <v>708</v>
      </c>
      <c r="E40" s="297"/>
      <c r="F40" s="297"/>
      <c r="G40" s="289"/>
      <c r="H40" s="289"/>
      <c r="I40" s="289"/>
      <c r="J40" s="283"/>
      <c r="K40" s="289"/>
      <c r="L40" s="834"/>
      <c r="M40" s="865"/>
    </row>
    <row r="41" spans="1:13" ht="24" customHeight="1">
      <c r="A41" s="782"/>
      <c r="B41" s="903"/>
      <c r="C41" s="889" t="s">
        <v>223</v>
      </c>
      <c r="D41" s="180" t="s">
        <v>709</v>
      </c>
      <c r="E41" s="174"/>
      <c r="F41" s="174"/>
      <c r="G41" s="289"/>
      <c r="H41" s="289"/>
      <c r="I41" s="289"/>
      <c r="J41" s="283"/>
      <c r="K41" s="289"/>
      <c r="L41" s="834">
        <f>SUM(E41:K46)</f>
        <v>0</v>
      </c>
      <c r="M41" s="865"/>
    </row>
    <row r="42" spans="1:13" ht="24" customHeight="1">
      <c r="A42" s="782"/>
      <c r="B42" s="903"/>
      <c r="C42" s="889"/>
      <c r="D42" s="180" t="s">
        <v>710</v>
      </c>
      <c r="E42" s="174"/>
      <c r="F42" s="174"/>
      <c r="G42" s="289"/>
      <c r="H42" s="289"/>
      <c r="I42" s="289"/>
      <c r="J42" s="283"/>
      <c r="K42" s="289"/>
      <c r="L42" s="834"/>
      <c r="M42" s="865"/>
    </row>
    <row r="43" spans="1:13" ht="24" customHeight="1">
      <c r="A43" s="782"/>
      <c r="B43" s="903"/>
      <c r="C43" s="889"/>
      <c r="D43" s="180" t="s">
        <v>711</v>
      </c>
      <c r="E43" s="174"/>
      <c r="F43" s="174"/>
      <c r="G43" s="289"/>
      <c r="H43" s="289"/>
      <c r="I43" s="289"/>
      <c r="J43" s="283"/>
      <c r="K43" s="289"/>
      <c r="L43" s="834"/>
      <c r="M43" s="865"/>
    </row>
    <row r="44" spans="1:13" ht="24" customHeight="1">
      <c r="A44" s="782"/>
      <c r="B44" s="903"/>
      <c r="C44" s="889"/>
      <c r="D44" s="180" t="s">
        <v>712</v>
      </c>
      <c r="E44" s="174"/>
      <c r="F44" s="174"/>
      <c r="G44" s="289"/>
      <c r="H44" s="289"/>
      <c r="I44" s="289"/>
      <c r="J44" s="283"/>
      <c r="K44" s="289"/>
      <c r="L44" s="834"/>
      <c r="M44" s="865"/>
    </row>
    <row r="45" spans="1:13" ht="24" customHeight="1">
      <c r="A45" s="782"/>
      <c r="B45" s="903"/>
      <c r="C45" s="889"/>
      <c r="D45" s="180" t="s">
        <v>713</v>
      </c>
      <c r="E45" s="174"/>
      <c r="F45" s="174"/>
      <c r="G45" s="289"/>
      <c r="H45" s="289"/>
      <c r="I45" s="289"/>
      <c r="J45" s="283"/>
      <c r="K45" s="289"/>
      <c r="L45" s="834"/>
      <c r="M45" s="865"/>
    </row>
    <row r="46" spans="1:13" ht="24" customHeight="1">
      <c r="A46" s="782"/>
      <c r="B46" s="904"/>
      <c r="C46" s="889"/>
      <c r="D46" s="180" t="s">
        <v>714</v>
      </c>
      <c r="E46" s="174"/>
      <c r="F46" s="174"/>
      <c r="G46" s="289"/>
      <c r="H46" s="289"/>
      <c r="I46" s="289"/>
      <c r="J46" s="283"/>
      <c r="K46" s="289"/>
      <c r="L46" s="834"/>
      <c r="M46" s="866"/>
    </row>
    <row r="47" spans="1:13" ht="24" customHeight="1">
      <c r="A47" s="782"/>
      <c r="B47" s="890" t="s">
        <v>2</v>
      </c>
      <c r="C47" s="844" t="s">
        <v>30</v>
      </c>
      <c r="D47" s="210" t="s">
        <v>715</v>
      </c>
      <c r="E47" s="175"/>
      <c r="F47" s="175"/>
      <c r="G47" s="288"/>
      <c r="H47" s="288"/>
      <c r="I47" s="288"/>
      <c r="J47" s="284"/>
      <c r="K47" s="288"/>
      <c r="L47" s="807">
        <f>SUM(E47:K50)</f>
        <v>0</v>
      </c>
      <c r="M47" s="867">
        <f>SUM(L47:L52)</f>
        <v>0</v>
      </c>
    </row>
    <row r="48" spans="1:13" ht="24" customHeight="1">
      <c r="A48" s="782"/>
      <c r="B48" s="891"/>
      <c r="C48" s="844"/>
      <c r="D48" s="210" t="s">
        <v>716</v>
      </c>
      <c r="E48" s="175"/>
      <c r="F48" s="175"/>
      <c r="G48" s="288"/>
      <c r="H48" s="288"/>
      <c r="I48" s="288"/>
      <c r="J48" s="284"/>
      <c r="K48" s="288"/>
      <c r="L48" s="807"/>
      <c r="M48" s="868"/>
    </row>
    <row r="49" spans="1:13" ht="24" customHeight="1">
      <c r="A49" s="782"/>
      <c r="B49" s="891"/>
      <c r="C49" s="844"/>
      <c r="D49" s="210" t="s">
        <v>717</v>
      </c>
      <c r="E49" s="175"/>
      <c r="F49" s="175"/>
      <c r="G49" s="288"/>
      <c r="H49" s="288"/>
      <c r="I49" s="288"/>
      <c r="J49" s="284"/>
      <c r="K49" s="288"/>
      <c r="L49" s="807"/>
      <c r="M49" s="868"/>
    </row>
    <row r="50" spans="1:13" ht="24" customHeight="1">
      <c r="A50" s="782"/>
      <c r="B50" s="891"/>
      <c r="C50" s="844"/>
      <c r="D50" s="210" t="s">
        <v>718</v>
      </c>
      <c r="E50" s="175"/>
      <c r="F50" s="317"/>
      <c r="G50" s="288"/>
      <c r="H50" s="288"/>
      <c r="I50" s="288"/>
      <c r="J50" s="284"/>
      <c r="K50" s="288"/>
      <c r="L50" s="807"/>
      <c r="M50" s="868"/>
    </row>
    <row r="51" spans="1:13" ht="24" customHeight="1">
      <c r="A51" s="782"/>
      <c r="B51" s="891"/>
      <c r="C51" s="844" t="s">
        <v>33</v>
      </c>
      <c r="D51" s="210" t="s">
        <v>719</v>
      </c>
      <c r="E51" s="175"/>
      <c r="F51" s="175"/>
      <c r="G51" s="288"/>
      <c r="H51" s="288"/>
      <c r="I51" s="288"/>
      <c r="J51" s="284"/>
      <c r="K51" s="288"/>
      <c r="L51" s="807">
        <f>SUM(E51:K52)</f>
        <v>0</v>
      </c>
      <c r="M51" s="868"/>
    </row>
    <row r="52" spans="1:13" ht="24" customHeight="1">
      <c r="A52" s="782"/>
      <c r="B52" s="892"/>
      <c r="C52" s="844"/>
      <c r="D52" s="210" t="s">
        <v>720</v>
      </c>
      <c r="E52" s="175"/>
      <c r="F52" s="175"/>
      <c r="G52" s="288"/>
      <c r="H52" s="288"/>
      <c r="I52" s="288"/>
      <c r="J52" s="284"/>
      <c r="K52" s="288"/>
      <c r="L52" s="807"/>
      <c r="M52" s="869"/>
    </row>
    <row r="53" spans="1:13" ht="24" customHeight="1">
      <c r="A53" s="782"/>
      <c r="B53" s="900" t="s">
        <v>151</v>
      </c>
      <c r="C53" s="889" t="s">
        <v>39</v>
      </c>
      <c r="D53" s="180" t="s">
        <v>721</v>
      </c>
      <c r="E53" s="174"/>
      <c r="F53" s="174"/>
      <c r="G53" s="289"/>
      <c r="H53" s="289"/>
      <c r="I53" s="289"/>
      <c r="J53" s="283"/>
      <c r="K53" s="289"/>
      <c r="L53" s="808">
        <f>SUM(E53:K54)</f>
        <v>0</v>
      </c>
      <c r="M53" s="864">
        <f>SUM(L53:L54)</f>
        <v>0</v>
      </c>
    </row>
    <row r="54" spans="1:13" ht="24" customHeight="1">
      <c r="A54" s="782"/>
      <c r="B54" s="901"/>
      <c r="C54" s="889"/>
      <c r="D54" s="180" t="s">
        <v>722</v>
      </c>
      <c r="E54" s="174"/>
      <c r="F54" s="174"/>
      <c r="G54" s="289"/>
      <c r="H54" s="289"/>
      <c r="I54" s="289"/>
      <c r="J54" s="283"/>
      <c r="K54" s="289"/>
      <c r="L54" s="808"/>
      <c r="M54" s="866"/>
    </row>
    <row r="55" spans="1:13" ht="24" customHeight="1">
      <c r="A55" s="782"/>
      <c r="B55" s="890" t="s">
        <v>148</v>
      </c>
      <c r="C55" s="844" t="s">
        <v>162</v>
      </c>
      <c r="D55" s="210" t="s">
        <v>723</v>
      </c>
      <c r="E55" s="317"/>
      <c r="F55" s="317"/>
      <c r="G55" s="288"/>
      <c r="H55" s="288"/>
      <c r="I55" s="288"/>
      <c r="J55" s="284"/>
      <c r="K55" s="288"/>
      <c r="L55" s="807">
        <f>SUM(E55:K66)</f>
        <v>18</v>
      </c>
      <c r="M55" s="867">
        <f>SUM(L55:L82)</f>
        <v>32</v>
      </c>
    </row>
    <row r="56" spans="1:13" ht="24" customHeight="1">
      <c r="A56" s="782"/>
      <c r="B56" s="891"/>
      <c r="C56" s="844"/>
      <c r="D56" s="211" t="s">
        <v>724</v>
      </c>
      <c r="E56" s="317"/>
      <c r="F56" s="317"/>
      <c r="G56" s="288"/>
      <c r="H56" s="288"/>
      <c r="I56" s="288"/>
      <c r="J56" s="284"/>
      <c r="K56" s="288"/>
      <c r="L56" s="807"/>
      <c r="M56" s="868"/>
    </row>
    <row r="57" spans="1:13" ht="24" customHeight="1">
      <c r="A57" s="782"/>
      <c r="B57" s="891"/>
      <c r="C57" s="844"/>
      <c r="D57" s="211" t="s">
        <v>725</v>
      </c>
      <c r="E57" s="317"/>
      <c r="F57" s="317"/>
      <c r="G57" s="288"/>
      <c r="H57" s="288"/>
      <c r="I57" s="288"/>
      <c r="J57" s="284"/>
      <c r="K57" s="288"/>
      <c r="L57" s="807"/>
      <c r="M57" s="868"/>
    </row>
    <row r="58" spans="1:13" ht="24" customHeight="1">
      <c r="A58" s="782"/>
      <c r="B58" s="891"/>
      <c r="C58" s="844"/>
      <c r="D58" s="211" t="s">
        <v>726</v>
      </c>
      <c r="E58" s="317"/>
      <c r="F58" s="317"/>
      <c r="G58" s="288"/>
      <c r="H58" s="288">
        <v>1</v>
      </c>
      <c r="I58" s="288">
        <v>1</v>
      </c>
      <c r="J58" s="284"/>
      <c r="K58" s="288"/>
      <c r="L58" s="807"/>
      <c r="M58" s="868"/>
    </row>
    <row r="59" spans="1:13" ht="24" customHeight="1">
      <c r="A59" s="782"/>
      <c r="B59" s="891"/>
      <c r="C59" s="844"/>
      <c r="D59" s="210" t="s">
        <v>727</v>
      </c>
      <c r="E59" s="317"/>
      <c r="F59" s="317"/>
      <c r="G59" s="288"/>
      <c r="H59" s="288"/>
      <c r="I59" s="288"/>
      <c r="J59" s="284"/>
      <c r="K59" s="288"/>
      <c r="L59" s="807"/>
      <c r="M59" s="868"/>
    </row>
    <row r="60" spans="1:13" ht="24" customHeight="1">
      <c r="A60" s="782"/>
      <c r="B60" s="891"/>
      <c r="C60" s="844"/>
      <c r="D60" s="211" t="s">
        <v>728</v>
      </c>
      <c r="E60" s="317"/>
      <c r="F60" s="317"/>
      <c r="G60" s="288">
        <v>4</v>
      </c>
      <c r="H60" s="288"/>
      <c r="I60" s="288"/>
      <c r="J60" s="284"/>
      <c r="K60" s="288">
        <v>12</v>
      </c>
      <c r="L60" s="807"/>
      <c r="M60" s="868"/>
    </row>
    <row r="61" spans="1:13" ht="24" customHeight="1">
      <c r="A61" s="782"/>
      <c r="B61" s="891"/>
      <c r="C61" s="844"/>
      <c r="D61" s="211" t="s">
        <v>729</v>
      </c>
      <c r="E61" s="317"/>
      <c r="F61" s="317"/>
      <c r="G61" s="288"/>
      <c r="H61" s="288"/>
      <c r="I61" s="288"/>
      <c r="J61" s="284"/>
      <c r="K61" s="288"/>
      <c r="L61" s="807"/>
      <c r="M61" s="868"/>
    </row>
    <row r="62" spans="1:13" ht="24" customHeight="1">
      <c r="A62" s="782"/>
      <c r="B62" s="891"/>
      <c r="C62" s="844"/>
      <c r="D62" s="211" t="s">
        <v>730</v>
      </c>
      <c r="E62" s="317"/>
      <c r="F62" s="317"/>
      <c r="G62" s="288"/>
      <c r="H62" s="288"/>
      <c r="I62" s="288"/>
      <c r="J62" s="284"/>
      <c r="K62" s="288"/>
      <c r="L62" s="807"/>
      <c r="M62" s="868"/>
    </row>
    <row r="63" spans="1:13" ht="24" customHeight="1">
      <c r="A63" s="782"/>
      <c r="B63" s="891"/>
      <c r="C63" s="844"/>
      <c r="D63" s="210" t="s">
        <v>731</v>
      </c>
      <c r="E63" s="317"/>
      <c r="F63" s="317"/>
      <c r="G63" s="288"/>
      <c r="H63" s="288"/>
      <c r="I63" s="288"/>
      <c r="J63" s="284"/>
      <c r="K63" s="288"/>
      <c r="L63" s="807"/>
      <c r="M63" s="868"/>
    </row>
    <row r="64" spans="1:13" ht="24" customHeight="1">
      <c r="A64" s="782"/>
      <c r="B64" s="891"/>
      <c r="C64" s="844"/>
      <c r="D64" s="211" t="s">
        <v>732</v>
      </c>
      <c r="E64" s="317"/>
      <c r="F64" s="317"/>
      <c r="G64" s="288"/>
      <c r="H64" s="288"/>
      <c r="I64" s="288"/>
      <c r="J64" s="284"/>
      <c r="K64" s="288"/>
      <c r="L64" s="807"/>
      <c r="M64" s="868"/>
    </row>
    <row r="65" spans="1:13" ht="24" customHeight="1">
      <c r="A65" s="782"/>
      <c r="B65" s="891"/>
      <c r="C65" s="844"/>
      <c r="D65" s="211" t="s">
        <v>733</v>
      </c>
      <c r="E65" s="317"/>
      <c r="F65" s="317"/>
      <c r="G65" s="288"/>
      <c r="H65" s="288"/>
      <c r="I65" s="288"/>
      <c r="J65" s="284"/>
      <c r="K65" s="288"/>
      <c r="L65" s="807"/>
      <c r="M65" s="868"/>
    </row>
    <row r="66" spans="1:13" ht="24" customHeight="1">
      <c r="A66" s="782"/>
      <c r="B66" s="891"/>
      <c r="C66" s="844"/>
      <c r="D66" s="211" t="s">
        <v>734</v>
      </c>
      <c r="E66" s="317"/>
      <c r="F66" s="317"/>
      <c r="G66" s="288"/>
      <c r="H66" s="288"/>
      <c r="I66" s="288"/>
      <c r="J66" s="284"/>
      <c r="K66" s="288"/>
      <c r="L66" s="807"/>
      <c r="M66" s="868"/>
    </row>
    <row r="67" spans="1:13" ht="24" customHeight="1">
      <c r="A67" s="782"/>
      <c r="B67" s="891"/>
      <c r="C67" s="844" t="s">
        <v>49</v>
      </c>
      <c r="D67" s="210" t="s">
        <v>735</v>
      </c>
      <c r="E67" s="317"/>
      <c r="F67" s="175"/>
      <c r="G67" s="288"/>
      <c r="H67" s="288"/>
      <c r="I67" s="288"/>
      <c r="J67" s="284"/>
      <c r="K67" s="288"/>
      <c r="L67" s="807">
        <f>SUM(E67:K70)</f>
        <v>1</v>
      </c>
      <c r="M67" s="868"/>
    </row>
    <row r="68" spans="1:13" ht="24" customHeight="1">
      <c r="A68" s="782"/>
      <c r="B68" s="891"/>
      <c r="C68" s="844"/>
      <c r="D68" s="210" t="s">
        <v>736</v>
      </c>
      <c r="E68" s="317"/>
      <c r="F68" s="175"/>
      <c r="G68" s="288"/>
      <c r="H68" s="288">
        <v>1</v>
      </c>
      <c r="I68" s="288"/>
      <c r="J68" s="284"/>
      <c r="K68" s="288"/>
      <c r="L68" s="807"/>
      <c r="M68" s="868"/>
    </row>
    <row r="69" spans="1:13" ht="24" customHeight="1">
      <c r="A69" s="782"/>
      <c r="B69" s="891"/>
      <c r="C69" s="844"/>
      <c r="D69" s="210" t="s">
        <v>737</v>
      </c>
      <c r="E69" s="317"/>
      <c r="F69" s="175"/>
      <c r="G69" s="288"/>
      <c r="H69" s="288"/>
      <c r="I69" s="288"/>
      <c r="J69" s="284"/>
      <c r="K69" s="288"/>
      <c r="L69" s="807"/>
      <c r="M69" s="868"/>
    </row>
    <row r="70" spans="1:13" ht="24" customHeight="1">
      <c r="A70" s="782"/>
      <c r="B70" s="891"/>
      <c r="C70" s="844"/>
      <c r="D70" s="210" t="s">
        <v>738</v>
      </c>
      <c r="E70" s="317"/>
      <c r="F70" s="175"/>
      <c r="G70" s="288"/>
      <c r="H70" s="288"/>
      <c r="I70" s="288"/>
      <c r="J70" s="284"/>
      <c r="K70" s="288"/>
      <c r="L70" s="807"/>
      <c r="M70" s="868"/>
    </row>
    <row r="71" spans="1:13" ht="24" customHeight="1">
      <c r="A71" s="782"/>
      <c r="B71" s="891"/>
      <c r="C71" s="844" t="s">
        <v>50</v>
      </c>
      <c r="D71" s="210" t="s">
        <v>739</v>
      </c>
      <c r="E71" s="175"/>
      <c r="F71" s="175"/>
      <c r="G71" s="288"/>
      <c r="H71" s="288"/>
      <c r="I71" s="288"/>
      <c r="J71" s="284"/>
      <c r="K71" s="288"/>
      <c r="L71" s="807">
        <f>SUM(E71:K73)</f>
        <v>0</v>
      </c>
      <c r="M71" s="868"/>
    </row>
    <row r="72" spans="1:13" ht="24" customHeight="1">
      <c r="A72" s="782"/>
      <c r="B72" s="891"/>
      <c r="C72" s="844"/>
      <c r="D72" s="210" t="s">
        <v>740</v>
      </c>
      <c r="E72" s="175"/>
      <c r="F72" s="175"/>
      <c r="G72" s="288"/>
      <c r="H72" s="288"/>
      <c r="I72" s="288"/>
      <c r="J72" s="284"/>
      <c r="K72" s="288"/>
      <c r="L72" s="807"/>
      <c r="M72" s="868"/>
    </row>
    <row r="73" spans="1:13" ht="24" customHeight="1">
      <c r="A73" s="782"/>
      <c r="B73" s="891"/>
      <c r="C73" s="844"/>
      <c r="D73" s="210" t="s">
        <v>741</v>
      </c>
      <c r="E73" s="175"/>
      <c r="F73" s="175"/>
      <c r="G73" s="288"/>
      <c r="H73" s="288"/>
      <c r="I73" s="288"/>
      <c r="J73" s="284"/>
      <c r="K73" s="288"/>
      <c r="L73" s="807"/>
      <c r="M73" s="868"/>
    </row>
    <row r="74" spans="1:13" ht="24" customHeight="1">
      <c r="A74" s="782"/>
      <c r="B74" s="891"/>
      <c r="C74" s="844" t="s">
        <v>51</v>
      </c>
      <c r="D74" s="210" t="s">
        <v>742</v>
      </c>
      <c r="E74" s="317"/>
      <c r="F74" s="317"/>
      <c r="G74" s="288"/>
      <c r="H74" s="288"/>
      <c r="I74" s="288"/>
      <c r="J74" s="284"/>
      <c r="K74" s="288">
        <v>7</v>
      </c>
      <c r="L74" s="807">
        <f>SUM(E74:K79)</f>
        <v>13</v>
      </c>
      <c r="M74" s="868"/>
    </row>
    <row r="75" spans="1:13" ht="24" customHeight="1">
      <c r="A75" s="782"/>
      <c r="B75" s="891"/>
      <c r="C75" s="844"/>
      <c r="D75" s="210" t="s">
        <v>743</v>
      </c>
      <c r="E75" s="317"/>
      <c r="F75" s="317"/>
      <c r="G75" s="288">
        <v>1</v>
      </c>
      <c r="H75" s="288"/>
      <c r="I75" s="288"/>
      <c r="J75" s="284"/>
      <c r="K75" s="288"/>
      <c r="L75" s="807"/>
      <c r="M75" s="868"/>
    </row>
    <row r="76" spans="1:13" ht="24" customHeight="1">
      <c r="A76" s="782"/>
      <c r="B76" s="891"/>
      <c r="C76" s="844"/>
      <c r="D76" s="210" t="s">
        <v>744</v>
      </c>
      <c r="E76" s="317"/>
      <c r="F76" s="317"/>
      <c r="G76" s="288"/>
      <c r="H76" s="288"/>
      <c r="I76" s="288">
        <v>1</v>
      </c>
      <c r="J76" s="284"/>
      <c r="K76" s="288"/>
      <c r="L76" s="807"/>
      <c r="M76" s="868"/>
    </row>
    <row r="77" spans="1:13" ht="24" customHeight="1">
      <c r="A77" s="782"/>
      <c r="B77" s="891"/>
      <c r="C77" s="844"/>
      <c r="D77" s="210" t="s">
        <v>745</v>
      </c>
      <c r="E77" s="317"/>
      <c r="F77" s="317"/>
      <c r="G77" s="288">
        <v>1</v>
      </c>
      <c r="H77" s="288">
        <v>1</v>
      </c>
      <c r="I77" s="288"/>
      <c r="J77" s="284"/>
      <c r="K77" s="288"/>
      <c r="L77" s="807"/>
      <c r="M77" s="868"/>
    </row>
    <row r="78" spans="1:13" ht="24" customHeight="1">
      <c r="A78" s="782"/>
      <c r="B78" s="891"/>
      <c r="C78" s="844"/>
      <c r="D78" s="210" t="s">
        <v>746</v>
      </c>
      <c r="E78" s="317"/>
      <c r="F78" s="317"/>
      <c r="G78" s="288">
        <v>1</v>
      </c>
      <c r="H78" s="288">
        <v>1</v>
      </c>
      <c r="I78" s="288"/>
      <c r="J78" s="284"/>
      <c r="K78" s="288"/>
      <c r="L78" s="807"/>
      <c r="M78" s="868"/>
    </row>
    <row r="79" spans="1:13" ht="24" customHeight="1">
      <c r="A79" s="782"/>
      <c r="B79" s="891"/>
      <c r="C79" s="844"/>
      <c r="D79" s="210" t="s">
        <v>747</v>
      </c>
      <c r="E79" s="317"/>
      <c r="F79" s="317"/>
      <c r="G79" s="288"/>
      <c r="H79" s="288"/>
      <c r="I79" s="288"/>
      <c r="J79" s="284"/>
      <c r="K79" s="288"/>
      <c r="L79" s="807"/>
      <c r="M79" s="868"/>
    </row>
    <row r="80" spans="1:13" ht="24" customHeight="1">
      <c r="A80" s="782"/>
      <c r="B80" s="891"/>
      <c r="C80" s="267" t="s">
        <v>61</v>
      </c>
      <c r="D80" s="212"/>
      <c r="E80" s="175"/>
      <c r="F80" s="175"/>
      <c r="G80" s="288"/>
      <c r="H80" s="288"/>
      <c r="I80" s="288"/>
      <c r="J80" s="284"/>
      <c r="K80" s="288"/>
      <c r="L80" s="209">
        <f>SUM(E80:K80)</f>
        <v>0</v>
      </c>
      <c r="M80" s="868"/>
    </row>
    <row r="81" spans="1:27" ht="24" customHeight="1">
      <c r="A81" s="782"/>
      <c r="B81" s="891"/>
      <c r="C81" s="844" t="s">
        <v>226</v>
      </c>
      <c r="D81" s="210" t="s">
        <v>748</v>
      </c>
      <c r="E81" s="175"/>
      <c r="F81" s="175"/>
      <c r="G81" s="288"/>
      <c r="H81" s="288"/>
      <c r="I81" s="288"/>
      <c r="J81" s="284"/>
      <c r="K81" s="288"/>
      <c r="L81" s="807">
        <f>SUM(E81:K82)</f>
        <v>0</v>
      </c>
      <c r="M81" s="868"/>
    </row>
    <row r="82" spans="1:27" ht="24" customHeight="1">
      <c r="A82" s="782"/>
      <c r="B82" s="891"/>
      <c r="C82" s="844"/>
      <c r="D82" s="210" t="s">
        <v>749</v>
      </c>
      <c r="E82" s="175"/>
      <c r="F82" s="175"/>
      <c r="G82" s="288"/>
      <c r="H82" s="288"/>
      <c r="I82" s="288"/>
      <c r="J82" s="284"/>
      <c r="K82" s="288"/>
      <c r="L82" s="807"/>
      <c r="M82" s="868"/>
    </row>
    <row r="83" spans="1:27" ht="24" customHeight="1">
      <c r="A83" s="782"/>
      <c r="B83" s="911" t="s">
        <v>149</v>
      </c>
      <c r="C83" s="915" t="s">
        <v>167</v>
      </c>
      <c r="D83" s="180" t="s">
        <v>750</v>
      </c>
      <c r="E83" s="316"/>
      <c r="F83" s="316"/>
      <c r="G83" s="289"/>
      <c r="H83" s="289">
        <v>1</v>
      </c>
      <c r="I83" s="289"/>
      <c r="J83" s="283"/>
      <c r="K83" s="289">
        <v>8</v>
      </c>
      <c r="L83" s="834">
        <f>SUM(E83:K97)</f>
        <v>114</v>
      </c>
      <c r="M83" s="905">
        <f>SUM(L83:L115)</f>
        <v>149</v>
      </c>
    </row>
    <row r="84" spans="1:27" ht="24" customHeight="1">
      <c r="A84" s="782"/>
      <c r="B84" s="911"/>
      <c r="C84" s="915"/>
      <c r="D84" s="180" t="s">
        <v>751</v>
      </c>
      <c r="E84" s="316"/>
      <c r="F84" s="316"/>
      <c r="G84" s="289">
        <v>6</v>
      </c>
      <c r="H84" s="289">
        <v>3</v>
      </c>
      <c r="I84" s="289"/>
      <c r="J84" s="283"/>
      <c r="K84" s="289">
        <v>4</v>
      </c>
      <c r="L84" s="834"/>
      <c r="M84" s="906"/>
    </row>
    <row r="85" spans="1:27" ht="24" customHeight="1">
      <c r="A85" s="782"/>
      <c r="B85" s="911"/>
      <c r="C85" s="915"/>
      <c r="D85" s="180" t="s">
        <v>752</v>
      </c>
      <c r="E85" s="316"/>
      <c r="F85" s="316"/>
      <c r="G85" s="289"/>
      <c r="H85" s="289"/>
      <c r="I85" s="289"/>
      <c r="J85" s="283"/>
      <c r="K85" s="289">
        <v>3</v>
      </c>
      <c r="L85" s="834"/>
      <c r="M85" s="906"/>
    </row>
    <row r="86" spans="1:27" ht="24" customHeight="1">
      <c r="A86" s="782"/>
      <c r="B86" s="911"/>
      <c r="C86" s="915"/>
      <c r="D86" s="180" t="s">
        <v>753</v>
      </c>
      <c r="E86" s="316"/>
      <c r="F86" s="316"/>
      <c r="G86" s="289">
        <v>5</v>
      </c>
      <c r="H86" s="289">
        <v>4</v>
      </c>
      <c r="I86" s="289">
        <v>1</v>
      </c>
      <c r="J86" s="283"/>
      <c r="K86" s="289">
        <v>8</v>
      </c>
      <c r="L86" s="834"/>
      <c r="M86" s="906"/>
    </row>
    <row r="87" spans="1:27" ht="24" customHeight="1">
      <c r="A87" s="782"/>
      <c r="B87" s="911"/>
      <c r="C87" s="915"/>
      <c r="D87" s="180" t="s">
        <v>754</v>
      </c>
      <c r="E87" s="316"/>
      <c r="F87" s="316"/>
      <c r="G87" s="289"/>
      <c r="H87" s="289"/>
      <c r="I87" s="289"/>
      <c r="J87" s="283"/>
      <c r="K87" s="289"/>
      <c r="L87" s="834"/>
      <c r="M87" s="906"/>
    </row>
    <row r="88" spans="1:27" ht="24" customHeight="1">
      <c r="A88" s="782"/>
      <c r="B88" s="911"/>
      <c r="C88" s="915"/>
      <c r="D88" s="180" t="s">
        <v>755</v>
      </c>
      <c r="E88" s="316"/>
      <c r="F88" s="316"/>
      <c r="G88" s="289"/>
      <c r="H88" s="289"/>
      <c r="I88" s="289"/>
      <c r="J88" s="283"/>
      <c r="K88" s="289"/>
      <c r="L88" s="834"/>
      <c r="M88" s="906"/>
    </row>
    <row r="89" spans="1:27" ht="24" customHeight="1">
      <c r="A89" s="782"/>
      <c r="B89" s="911"/>
      <c r="C89" s="915"/>
      <c r="D89" s="180" t="s">
        <v>756</v>
      </c>
      <c r="E89" s="316"/>
      <c r="F89" s="316"/>
      <c r="G89" s="289">
        <v>9</v>
      </c>
      <c r="H89" s="289">
        <v>7</v>
      </c>
      <c r="I89" s="289">
        <v>1</v>
      </c>
      <c r="J89" s="283"/>
      <c r="K89" s="289">
        <v>17</v>
      </c>
      <c r="L89" s="834"/>
      <c r="M89" s="906"/>
    </row>
    <row r="90" spans="1:27" ht="24" customHeight="1">
      <c r="A90" s="782"/>
      <c r="B90" s="911"/>
      <c r="C90" s="915"/>
      <c r="D90" s="180" t="s">
        <v>788</v>
      </c>
      <c r="E90" s="316"/>
      <c r="F90" s="316"/>
      <c r="G90" s="289">
        <v>1</v>
      </c>
      <c r="H90" s="289"/>
      <c r="I90" s="289">
        <v>1</v>
      </c>
      <c r="J90" s="283"/>
      <c r="K90" s="289"/>
      <c r="L90" s="834"/>
      <c r="M90" s="906"/>
    </row>
    <row r="91" spans="1:27" ht="24" customHeight="1">
      <c r="A91" s="782"/>
      <c r="B91" s="911"/>
      <c r="C91" s="915"/>
      <c r="D91" s="180" t="s">
        <v>757</v>
      </c>
      <c r="E91" s="316"/>
      <c r="F91" s="316"/>
      <c r="G91" s="289">
        <v>12</v>
      </c>
      <c r="H91" s="289">
        <v>2</v>
      </c>
      <c r="I91" s="289"/>
      <c r="J91" s="283"/>
      <c r="K91" s="289"/>
      <c r="L91" s="834"/>
      <c r="M91" s="906"/>
    </row>
    <row r="92" spans="1:27" ht="24" customHeight="1">
      <c r="A92" s="782"/>
      <c r="B92" s="911"/>
      <c r="C92" s="915"/>
      <c r="D92" s="180" t="s">
        <v>758</v>
      </c>
      <c r="E92" s="316"/>
      <c r="F92" s="316"/>
      <c r="G92" s="289">
        <v>6</v>
      </c>
      <c r="H92" s="289">
        <v>11</v>
      </c>
      <c r="I92" s="289">
        <v>2</v>
      </c>
      <c r="J92" s="283"/>
      <c r="K92" s="289"/>
      <c r="L92" s="834"/>
      <c r="M92" s="906"/>
    </row>
    <row r="93" spans="1:27" ht="24" customHeight="1">
      <c r="A93" s="782"/>
      <c r="B93" s="911"/>
      <c r="C93" s="915"/>
      <c r="D93" s="180" t="s">
        <v>759</v>
      </c>
      <c r="E93" s="316"/>
      <c r="F93" s="316"/>
      <c r="G93" s="289"/>
      <c r="H93" s="289"/>
      <c r="I93" s="289"/>
      <c r="J93" s="283"/>
      <c r="K93" s="289"/>
      <c r="L93" s="834"/>
      <c r="M93" s="906"/>
    </row>
    <row r="94" spans="1:27" s="315" customFormat="1" ht="24" customHeight="1">
      <c r="A94" s="782"/>
      <c r="B94" s="911"/>
      <c r="C94" s="915"/>
      <c r="D94" s="318" t="s">
        <v>799</v>
      </c>
      <c r="E94" s="316"/>
      <c r="F94" s="316"/>
      <c r="G94" s="289">
        <v>1</v>
      </c>
      <c r="H94" s="289"/>
      <c r="I94" s="289"/>
      <c r="J94" s="283"/>
      <c r="K94" s="289"/>
      <c r="L94" s="834"/>
      <c r="M94" s="906"/>
      <c r="N94" s="454"/>
      <c r="O94" s="454"/>
      <c r="P94" s="454"/>
      <c r="Q94" s="454"/>
      <c r="R94" s="454"/>
      <c r="S94" s="454"/>
      <c r="T94" s="454"/>
      <c r="U94" s="454"/>
      <c r="V94" s="454"/>
      <c r="W94" s="454"/>
      <c r="X94" s="454"/>
      <c r="Y94" s="454"/>
      <c r="Z94" s="454"/>
      <c r="AA94" s="454"/>
    </row>
    <row r="95" spans="1:27" ht="24" customHeight="1">
      <c r="A95" s="782"/>
      <c r="B95" s="911"/>
      <c r="C95" s="915"/>
      <c r="D95" s="180" t="s">
        <v>760</v>
      </c>
      <c r="E95" s="316"/>
      <c r="F95" s="316"/>
      <c r="G95" s="289">
        <v>1</v>
      </c>
      <c r="H95" s="289"/>
      <c r="I95" s="289"/>
      <c r="J95" s="283"/>
      <c r="K95" s="289"/>
      <c r="L95" s="834"/>
      <c r="M95" s="906"/>
    </row>
    <row r="96" spans="1:27" ht="30" customHeight="1">
      <c r="A96" s="782"/>
      <c r="B96" s="911"/>
      <c r="C96" s="915"/>
      <c r="D96" s="180" t="s">
        <v>761</v>
      </c>
      <c r="E96" s="316"/>
      <c r="F96" s="316"/>
      <c r="G96" s="289"/>
      <c r="H96" s="289"/>
      <c r="I96" s="289"/>
      <c r="J96" s="283"/>
      <c r="K96" s="289"/>
      <c r="L96" s="834"/>
      <c r="M96" s="906"/>
    </row>
    <row r="97" spans="1:27" ht="24" customHeight="1">
      <c r="A97" s="782"/>
      <c r="B97" s="911"/>
      <c r="C97" s="915"/>
      <c r="D97" s="180" t="s">
        <v>762</v>
      </c>
      <c r="E97" s="316"/>
      <c r="F97" s="316"/>
      <c r="G97" s="289"/>
      <c r="H97" s="289"/>
      <c r="I97" s="289"/>
      <c r="J97" s="283"/>
      <c r="K97" s="289"/>
      <c r="L97" s="834"/>
      <c r="M97" s="906"/>
    </row>
    <row r="98" spans="1:27" ht="24" customHeight="1">
      <c r="A98" s="782"/>
      <c r="B98" s="911"/>
      <c r="C98" s="889" t="s">
        <v>161</v>
      </c>
      <c r="D98" s="180" t="s">
        <v>763</v>
      </c>
      <c r="E98" s="174"/>
      <c r="F98" s="174"/>
      <c r="G98" s="289"/>
      <c r="H98" s="289"/>
      <c r="I98" s="289"/>
      <c r="J98" s="283"/>
      <c r="K98" s="291">
        <v>1</v>
      </c>
      <c r="L98" s="834">
        <f>SUM(E98:K100)</f>
        <v>17</v>
      </c>
      <c r="M98" s="906"/>
    </row>
    <row r="99" spans="1:27" ht="24" customHeight="1">
      <c r="A99" s="782"/>
      <c r="B99" s="911"/>
      <c r="C99" s="889"/>
      <c r="D99" s="180" t="s">
        <v>808</v>
      </c>
      <c r="E99" s="174"/>
      <c r="F99" s="174"/>
      <c r="G99" s="289"/>
      <c r="H99" s="289"/>
      <c r="I99" s="289"/>
      <c r="J99" s="283"/>
      <c r="K99" s="289">
        <v>15</v>
      </c>
      <c r="L99" s="834"/>
      <c r="M99" s="906"/>
    </row>
    <row r="100" spans="1:27" ht="24" customHeight="1">
      <c r="A100" s="782"/>
      <c r="B100" s="911"/>
      <c r="C100" s="889"/>
      <c r="D100" s="180" t="s">
        <v>764</v>
      </c>
      <c r="E100" s="174"/>
      <c r="F100" s="174"/>
      <c r="G100" s="289">
        <v>1</v>
      </c>
      <c r="H100" s="289"/>
      <c r="I100" s="289"/>
      <c r="J100" s="283"/>
      <c r="K100" s="289"/>
      <c r="L100" s="834"/>
      <c r="M100" s="906"/>
    </row>
    <row r="101" spans="1:27" ht="24" customHeight="1">
      <c r="A101" s="782"/>
      <c r="B101" s="911"/>
      <c r="C101" s="889" t="s">
        <v>231</v>
      </c>
      <c r="D101" s="213" t="s">
        <v>765</v>
      </c>
      <c r="E101" s="174"/>
      <c r="F101" s="174"/>
      <c r="G101" s="289"/>
      <c r="H101" s="289"/>
      <c r="I101" s="289"/>
      <c r="J101" s="283"/>
      <c r="K101" s="289"/>
      <c r="L101" s="834">
        <f>SUM(E101:K103)</f>
        <v>0</v>
      </c>
      <c r="M101" s="906"/>
    </row>
    <row r="102" spans="1:27" ht="24" customHeight="1">
      <c r="A102" s="782"/>
      <c r="B102" s="911"/>
      <c r="C102" s="889"/>
      <c r="D102" s="213" t="s">
        <v>766</v>
      </c>
      <c r="E102" s="174"/>
      <c r="F102" s="174"/>
      <c r="G102" s="289"/>
      <c r="H102" s="289"/>
      <c r="I102" s="289"/>
      <c r="J102" s="283"/>
      <c r="K102" s="289"/>
      <c r="L102" s="834"/>
      <c r="M102" s="906"/>
    </row>
    <row r="103" spans="1:27" ht="24" customHeight="1">
      <c r="A103" s="782"/>
      <c r="B103" s="911"/>
      <c r="C103" s="889"/>
      <c r="D103" s="213" t="s">
        <v>767</v>
      </c>
      <c r="E103" s="174"/>
      <c r="F103" s="174"/>
      <c r="G103" s="289"/>
      <c r="H103" s="289"/>
      <c r="I103" s="289"/>
      <c r="J103" s="283"/>
      <c r="K103" s="289"/>
      <c r="L103" s="834"/>
      <c r="M103" s="906"/>
    </row>
    <row r="104" spans="1:27" ht="24" customHeight="1">
      <c r="A104" s="782"/>
      <c r="B104" s="911"/>
      <c r="C104" s="889" t="s">
        <v>255</v>
      </c>
      <c r="D104" s="180" t="s">
        <v>768</v>
      </c>
      <c r="E104" s="316"/>
      <c r="F104" s="174"/>
      <c r="G104" s="289"/>
      <c r="H104" s="289"/>
      <c r="I104" s="289"/>
      <c r="J104" s="283"/>
      <c r="K104" s="289"/>
      <c r="L104" s="834">
        <f>SUM(E104:K108)</f>
        <v>0</v>
      </c>
      <c r="M104" s="906"/>
    </row>
    <row r="105" spans="1:27" ht="24" customHeight="1">
      <c r="A105" s="782"/>
      <c r="B105" s="911"/>
      <c r="C105" s="889"/>
      <c r="D105" s="180" t="s">
        <v>769</v>
      </c>
      <c r="E105" s="316"/>
      <c r="F105" s="174"/>
      <c r="G105" s="289"/>
      <c r="H105" s="289"/>
      <c r="I105" s="289"/>
      <c r="J105" s="283"/>
      <c r="K105" s="289"/>
      <c r="L105" s="834"/>
      <c r="M105" s="906"/>
    </row>
    <row r="106" spans="1:27" ht="24" customHeight="1">
      <c r="A106" s="782"/>
      <c r="B106" s="911"/>
      <c r="C106" s="889"/>
      <c r="D106" s="180" t="s">
        <v>770</v>
      </c>
      <c r="E106" s="174"/>
      <c r="F106" s="174"/>
      <c r="G106" s="289"/>
      <c r="H106" s="289"/>
      <c r="I106" s="289"/>
      <c r="J106" s="283"/>
      <c r="K106" s="289"/>
      <c r="L106" s="834"/>
      <c r="M106" s="906"/>
    </row>
    <row r="107" spans="1:27" ht="24" customHeight="1">
      <c r="A107" s="782"/>
      <c r="B107" s="911"/>
      <c r="C107" s="889"/>
      <c r="D107" s="180" t="s">
        <v>771</v>
      </c>
      <c r="E107" s="174"/>
      <c r="F107" s="174"/>
      <c r="G107" s="289"/>
      <c r="H107" s="289"/>
      <c r="I107" s="289"/>
      <c r="J107" s="283"/>
      <c r="K107" s="289"/>
      <c r="L107" s="834"/>
      <c r="M107" s="906"/>
    </row>
    <row r="108" spans="1:27" ht="24" customHeight="1">
      <c r="A108" s="782"/>
      <c r="B108" s="911"/>
      <c r="C108" s="889"/>
      <c r="D108" s="180" t="s">
        <v>772</v>
      </c>
      <c r="E108" s="174"/>
      <c r="F108" s="174"/>
      <c r="G108" s="289"/>
      <c r="H108" s="289"/>
      <c r="I108" s="289"/>
      <c r="J108" s="283"/>
      <c r="K108" s="289"/>
      <c r="L108" s="834"/>
      <c r="M108" s="906"/>
    </row>
    <row r="109" spans="1:27" ht="24" customHeight="1">
      <c r="A109" s="782"/>
      <c r="B109" s="911"/>
      <c r="C109" s="889" t="s">
        <v>288</v>
      </c>
      <c r="D109" s="180" t="s">
        <v>773</v>
      </c>
      <c r="E109" s="174"/>
      <c r="F109" s="174"/>
      <c r="G109" s="289"/>
      <c r="H109" s="289"/>
      <c r="I109" s="289"/>
      <c r="J109" s="283"/>
      <c r="K109" s="289"/>
      <c r="L109" s="834">
        <f>SUM(E109:K110)</f>
        <v>0</v>
      </c>
      <c r="M109" s="906"/>
    </row>
    <row r="110" spans="1:27" ht="30" customHeight="1">
      <c r="A110" s="782"/>
      <c r="B110" s="911"/>
      <c r="C110" s="889"/>
      <c r="D110" s="180" t="s">
        <v>774</v>
      </c>
      <c r="E110" s="174"/>
      <c r="F110" s="174"/>
      <c r="G110" s="289"/>
      <c r="H110" s="289"/>
      <c r="I110" s="289"/>
      <c r="J110" s="283"/>
      <c r="K110" s="289"/>
      <c r="L110" s="834"/>
      <c r="M110" s="906"/>
    </row>
    <row r="111" spans="1:27" s="315" customFormat="1" ht="30" customHeight="1">
      <c r="A111" s="782"/>
      <c r="B111" s="911"/>
      <c r="C111" s="889" t="s">
        <v>969</v>
      </c>
      <c r="D111" s="318" t="s">
        <v>1085</v>
      </c>
      <c r="E111" s="316"/>
      <c r="F111" s="316"/>
      <c r="G111" s="289">
        <v>4</v>
      </c>
      <c r="H111" s="289">
        <v>1</v>
      </c>
      <c r="I111" s="289"/>
      <c r="J111" s="283"/>
      <c r="K111" s="289">
        <v>2</v>
      </c>
      <c r="L111" s="834">
        <f>SUM(E111:K113)</f>
        <v>18</v>
      </c>
      <c r="M111" s="906"/>
      <c r="N111" s="454"/>
      <c r="O111" s="454"/>
      <c r="P111" s="454"/>
      <c r="Q111" s="454"/>
      <c r="R111" s="454"/>
      <c r="S111" s="454"/>
      <c r="T111" s="454"/>
      <c r="U111" s="454"/>
      <c r="V111" s="454"/>
      <c r="W111" s="454"/>
      <c r="X111" s="454"/>
      <c r="Y111" s="454"/>
      <c r="Z111" s="454"/>
      <c r="AA111" s="454"/>
    </row>
    <row r="112" spans="1:27" s="315" customFormat="1" ht="30" customHeight="1">
      <c r="A112" s="782"/>
      <c r="B112" s="911"/>
      <c r="C112" s="889"/>
      <c r="D112" s="318" t="s">
        <v>979</v>
      </c>
      <c r="E112" s="316"/>
      <c r="F112" s="316"/>
      <c r="G112" s="289">
        <v>1</v>
      </c>
      <c r="H112" s="289">
        <v>2</v>
      </c>
      <c r="I112" s="289">
        <v>1</v>
      </c>
      <c r="J112" s="283"/>
      <c r="K112" s="289">
        <v>5</v>
      </c>
      <c r="L112" s="834"/>
      <c r="M112" s="906"/>
      <c r="N112" s="454"/>
      <c r="O112" s="454"/>
      <c r="P112" s="454"/>
      <c r="Q112" s="454"/>
      <c r="R112" s="454"/>
      <c r="S112" s="454"/>
      <c r="T112" s="454"/>
      <c r="U112" s="454"/>
      <c r="V112" s="454"/>
      <c r="W112" s="454"/>
      <c r="X112" s="454"/>
      <c r="Y112" s="454"/>
      <c r="Z112" s="454"/>
      <c r="AA112" s="454"/>
    </row>
    <row r="113" spans="1:27" s="315" customFormat="1" ht="30" customHeight="1">
      <c r="A113" s="782"/>
      <c r="B113" s="911"/>
      <c r="C113" s="889"/>
      <c r="D113" s="318" t="s">
        <v>980</v>
      </c>
      <c r="E113" s="316"/>
      <c r="F113" s="316"/>
      <c r="G113" s="289">
        <v>1</v>
      </c>
      <c r="H113" s="289">
        <v>1</v>
      </c>
      <c r="I113" s="289"/>
      <c r="J113" s="283"/>
      <c r="K113" s="289"/>
      <c r="L113" s="834"/>
      <c r="M113" s="906"/>
      <c r="N113" s="454"/>
      <c r="O113" s="454"/>
      <c r="P113" s="454"/>
      <c r="Q113" s="454"/>
      <c r="R113" s="454"/>
      <c r="S113" s="454"/>
      <c r="T113" s="454"/>
      <c r="U113" s="454"/>
      <c r="V113" s="454"/>
      <c r="W113" s="454"/>
      <c r="X113" s="454"/>
      <c r="Y113" s="454"/>
      <c r="Z113" s="454"/>
      <c r="AA113" s="454"/>
    </row>
    <row r="114" spans="1:27" ht="24" customHeight="1">
      <c r="A114" s="838"/>
      <c r="B114" s="911"/>
      <c r="C114" s="893" t="s">
        <v>88</v>
      </c>
      <c r="D114" s="180" t="s">
        <v>775</v>
      </c>
      <c r="E114" s="174"/>
      <c r="F114" s="174"/>
      <c r="G114" s="289"/>
      <c r="H114" s="289"/>
      <c r="I114" s="289"/>
      <c r="J114" s="283"/>
      <c r="K114" s="289"/>
      <c r="L114" s="834">
        <f>SUM(E114:K115)</f>
        <v>0</v>
      </c>
      <c r="M114" s="906"/>
    </row>
    <row r="115" spans="1:27" ht="24" customHeight="1">
      <c r="A115" s="160"/>
      <c r="B115" s="912"/>
      <c r="C115" s="894"/>
      <c r="D115" s="214" t="s">
        <v>776</v>
      </c>
      <c r="E115" s="154"/>
      <c r="F115" s="154"/>
      <c r="G115" s="290"/>
      <c r="H115" s="290"/>
      <c r="I115" s="290"/>
      <c r="J115" s="282"/>
      <c r="K115" s="290"/>
      <c r="L115" s="870"/>
      <c r="M115" s="907"/>
    </row>
    <row r="116" spans="1:27" ht="15.75">
      <c r="A116" s="895"/>
      <c r="B116" s="896"/>
      <c r="C116" s="897"/>
      <c r="D116" s="178"/>
      <c r="E116" s="71">
        <f t="shared" ref="E116:L116" si="0">SUM(E2:E115)</f>
        <v>0</v>
      </c>
      <c r="F116" s="71">
        <f t="shared" si="0"/>
        <v>0</v>
      </c>
      <c r="G116" s="71">
        <f t="shared" si="0"/>
        <v>111</v>
      </c>
      <c r="H116" s="71">
        <f t="shared" si="0"/>
        <v>50</v>
      </c>
      <c r="I116" s="71">
        <f t="shared" si="0"/>
        <v>19</v>
      </c>
      <c r="J116" s="71">
        <f t="shared" si="0"/>
        <v>0</v>
      </c>
      <c r="K116" s="71">
        <f t="shared" si="0"/>
        <v>127</v>
      </c>
      <c r="L116" s="71">
        <f t="shared" si="0"/>
        <v>307</v>
      </c>
      <c r="M116" s="68">
        <f>SUM(M2:M114)</f>
        <v>307</v>
      </c>
    </row>
    <row r="118" spans="1:27" s="454" customFormat="1">
      <c r="C118" s="474"/>
      <c r="D118" s="475"/>
    </row>
    <row r="119" spans="1:27" s="454" customFormat="1">
      <c r="C119" s="474"/>
      <c r="D119" s="475"/>
    </row>
    <row r="120" spans="1:27" s="454" customFormat="1">
      <c r="C120" s="474"/>
      <c r="D120" s="475"/>
    </row>
    <row r="121" spans="1:27" s="454" customFormat="1">
      <c r="C121" s="474"/>
      <c r="D121" s="475"/>
    </row>
    <row r="122" spans="1:27" s="454" customFormat="1">
      <c r="C122" s="474"/>
      <c r="D122" s="475"/>
    </row>
    <row r="123" spans="1:27" s="454" customFormat="1">
      <c r="C123" s="474"/>
      <c r="D123" s="475"/>
    </row>
    <row r="124" spans="1:27" s="454" customFormat="1">
      <c r="C124" s="474"/>
      <c r="D124" s="475"/>
    </row>
    <row r="125" spans="1:27" s="454" customFormat="1">
      <c r="C125" s="474"/>
      <c r="D125" s="475"/>
    </row>
    <row r="126" spans="1:27" s="454" customFormat="1">
      <c r="C126" s="474"/>
      <c r="D126" s="475"/>
    </row>
    <row r="127" spans="1:27" s="454" customFormat="1">
      <c r="C127" s="474"/>
      <c r="D127" s="475"/>
    </row>
    <row r="128" spans="1:27" s="454" customFormat="1">
      <c r="C128" s="474"/>
      <c r="D128" s="475"/>
    </row>
    <row r="129" spans="3:4" s="454" customFormat="1">
      <c r="C129" s="474"/>
      <c r="D129" s="475"/>
    </row>
    <row r="130" spans="3:4" s="454" customFormat="1">
      <c r="C130" s="474"/>
      <c r="D130" s="475"/>
    </row>
    <row r="131" spans="3:4" s="454" customFormat="1">
      <c r="C131" s="474"/>
      <c r="D131" s="475"/>
    </row>
    <row r="132" spans="3:4" s="454" customFormat="1">
      <c r="C132" s="474"/>
      <c r="D132" s="475"/>
    </row>
    <row r="133" spans="3:4" s="454" customFormat="1">
      <c r="C133" s="474"/>
      <c r="D133" s="475"/>
    </row>
    <row r="134" spans="3:4" s="454" customFormat="1">
      <c r="C134" s="474"/>
      <c r="D134" s="475"/>
    </row>
    <row r="135" spans="3:4" s="454" customFormat="1">
      <c r="C135" s="474"/>
      <c r="D135" s="475"/>
    </row>
    <row r="136" spans="3:4" s="454" customFormat="1">
      <c r="C136" s="474"/>
      <c r="D136" s="475"/>
    </row>
    <row r="137" spans="3:4" s="454" customFormat="1">
      <c r="C137" s="474"/>
      <c r="D137" s="475"/>
    </row>
    <row r="138" spans="3:4" s="454" customFormat="1">
      <c r="C138" s="474"/>
      <c r="D138" s="475"/>
    </row>
    <row r="139" spans="3:4" s="454" customFormat="1">
      <c r="C139" s="474"/>
      <c r="D139" s="475"/>
    </row>
    <row r="140" spans="3:4" s="454" customFormat="1">
      <c r="C140" s="474"/>
      <c r="D140" s="475"/>
    </row>
    <row r="141" spans="3:4" s="454" customFormat="1">
      <c r="C141" s="474"/>
      <c r="D141" s="475"/>
    </row>
    <row r="142" spans="3:4" s="454" customFormat="1">
      <c r="C142" s="474"/>
      <c r="D142" s="475"/>
    </row>
    <row r="143" spans="3:4" s="454" customFormat="1">
      <c r="C143" s="474"/>
      <c r="D143" s="475"/>
    </row>
    <row r="144" spans="3:4" s="454" customFormat="1">
      <c r="C144" s="474"/>
      <c r="D144" s="475"/>
    </row>
    <row r="145" spans="3:4" s="454" customFormat="1">
      <c r="C145" s="474"/>
      <c r="D145" s="475"/>
    </row>
    <row r="146" spans="3:4" s="454" customFormat="1">
      <c r="C146" s="474"/>
      <c r="D146" s="475"/>
    </row>
    <row r="147" spans="3:4" s="454" customFormat="1">
      <c r="C147" s="474"/>
      <c r="D147" s="475"/>
    </row>
    <row r="148" spans="3:4" s="454" customFormat="1">
      <c r="C148" s="474"/>
      <c r="D148" s="475"/>
    </row>
    <row r="149" spans="3:4" s="454" customFormat="1">
      <c r="C149" s="474"/>
      <c r="D149" s="475"/>
    </row>
    <row r="150" spans="3:4" s="454" customFormat="1">
      <c r="C150" s="474"/>
      <c r="D150" s="475"/>
    </row>
    <row r="151" spans="3:4" s="454" customFormat="1">
      <c r="C151" s="474"/>
      <c r="D151" s="475"/>
    </row>
    <row r="152" spans="3:4" s="454" customFormat="1">
      <c r="C152" s="474"/>
      <c r="D152" s="475"/>
    </row>
    <row r="153" spans="3:4" s="454" customFormat="1">
      <c r="C153" s="474"/>
      <c r="D153" s="475"/>
    </row>
    <row r="154" spans="3:4" s="454" customFormat="1">
      <c r="C154" s="474"/>
      <c r="D154" s="475"/>
    </row>
    <row r="155" spans="3:4" s="454" customFormat="1">
      <c r="C155" s="474"/>
      <c r="D155" s="475"/>
    </row>
    <row r="156" spans="3:4" s="454" customFormat="1">
      <c r="C156" s="474"/>
      <c r="D156" s="475"/>
    </row>
    <row r="157" spans="3:4" s="454" customFormat="1">
      <c r="C157" s="474"/>
      <c r="D157" s="475"/>
    </row>
    <row r="158" spans="3:4" s="454" customFormat="1">
      <c r="C158" s="474"/>
      <c r="D158" s="475"/>
    </row>
    <row r="159" spans="3:4" s="454" customFormat="1">
      <c r="C159" s="474"/>
      <c r="D159" s="475"/>
    </row>
    <row r="160" spans="3:4" s="454" customFormat="1">
      <c r="C160" s="474"/>
      <c r="D160" s="475"/>
    </row>
    <row r="161" spans="3:4" s="454" customFormat="1">
      <c r="C161" s="474"/>
      <c r="D161" s="475"/>
    </row>
    <row r="162" spans="3:4" s="454" customFormat="1">
      <c r="C162" s="474"/>
      <c r="D162" s="475"/>
    </row>
    <row r="163" spans="3:4" s="454" customFormat="1">
      <c r="C163" s="474"/>
      <c r="D163" s="475"/>
    </row>
    <row r="164" spans="3:4" s="454" customFormat="1">
      <c r="C164" s="474"/>
      <c r="D164" s="475"/>
    </row>
    <row r="165" spans="3:4" s="454" customFormat="1">
      <c r="C165" s="474"/>
      <c r="D165" s="475"/>
    </row>
    <row r="166" spans="3:4" s="454" customFormat="1">
      <c r="C166" s="474"/>
      <c r="D166" s="475"/>
    </row>
    <row r="167" spans="3:4" s="454" customFormat="1">
      <c r="C167" s="474"/>
      <c r="D167" s="475"/>
    </row>
    <row r="168" spans="3:4" s="454" customFormat="1">
      <c r="C168" s="474"/>
      <c r="D168" s="475"/>
    </row>
    <row r="169" spans="3:4" s="454" customFormat="1">
      <c r="C169" s="474"/>
      <c r="D169" s="475"/>
    </row>
    <row r="170" spans="3:4" s="454" customFormat="1">
      <c r="C170" s="474"/>
      <c r="D170" s="475"/>
    </row>
    <row r="171" spans="3:4" s="454" customFormat="1">
      <c r="C171" s="474"/>
      <c r="D171" s="475"/>
    </row>
    <row r="172" spans="3:4" s="454" customFormat="1">
      <c r="C172" s="474"/>
      <c r="D172" s="475"/>
    </row>
    <row r="173" spans="3:4" s="454" customFormat="1">
      <c r="C173" s="474"/>
      <c r="D173" s="475"/>
    </row>
    <row r="174" spans="3:4" s="454" customFormat="1">
      <c r="C174" s="474"/>
      <c r="D174" s="475"/>
    </row>
    <row r="175" spans="3:4" s="454" customFormat="1">
      <c r="C175" s="474"/>
      <c r="D175" s="475"/>
    </row>
    <row r="176" spans="3:4" s="454" customFormat="1">
      <c r="C176" s="474"/>
      <c r="D176" s="475"/>
    </row>
    <row r="177" spans="3:4" s="454" customFormat="1">
      <c r="C177" s="474"/>
      <c r="D177" s="475"/>
    </row>
    <row r="178" spans="3:4" s="454" customFormat="1">
      <c r="C178" s="474"/>
      <c r="D178" s="475"/>
    </row>
    <row r="179" spans="3:4" s="454" customFormat="1">
      <c r="C179" s="474"/>
      <c r="D179" s="475"/>
    </row>
    <row r="180" spans="3:4" s="454" customFormat="1">
      <c r="C180" s="474"/>
      <c r="D180" s="475"/>
    </row>
    <row r="181" spans="3:4" s="454" customFormat="1">
      <c r="C181" s="474"/>
      <c r="D181" s="475"/>
    </row>
    <row r="182" spans="3:4" s="454" customFormat="1">
      <c r="C182" s="474"/>
      <c r="D182" s="475"/>
    </row>
    <row r="183" spans="3:4" s="454" customFormat="1">
      <c r="C183" s="474"/>
      <c r="D183" s="475"/>
    </row>
    <row r="184" spans="3:4" s="454" customFormat="1">
      <c r="C184" s="474"/>
      <c r="D184" s="475"/>
    </row>
    <row r="185" spans="3:4" s="454" customFormat="1">
      <c r="C185" s="474"/>
      <c r="D185" s="475"/>
    </row>
    <row r="186" spans="3:4" s="454" customFormat="1">
      <c r="C186" s="474"/>
      <c r="D186" s="475"/>
    </row>
    <row r="187" spans="3:4" s="454" customFormat="1">
      <c r="C187" s="474"/>
      <c r="D187" s="475"/>
    </row>
    <row r="188" spans="3:4" s="454" customFormat="1">
      <c r="C188" s="474"/>
      <c r="D188" s="475"/>
    </row>
    <row r="189" spans="3:4" s="454" customFormat="1">
      <c r="C189" s="474"/>
      <c r="D189" s="475"/>
    </row>
    <row r="190" spans="3:4" s="454" customFormat="1">
      <c r="C190" s="474"/>
      <c r="D190" s="475"/>
    </row>
    <row r="191" spans="3:4" s="454" customFormat="1">
      <c r="C191" s="474"/>
      <c r="D191" s="475"/>
    </row>
    <row r="192" spans="3:4" s="454" customFormat="1">
      <c r="C192" s="474"/>
      <c r="D192" s="475"/>
    </row>
    <row r="193" spans="3:4" s="454" customFormat="1">
      <c r="C193" s="474"/>
      <c r="D193" s="475"/>
    </row>
    <row r="194" spans="3:4" s="454" customFormat="1">
      <c r="C194" s="474"/>
      <c r="D194" s="475"/>
    </row>
    <row r="195" spans="3:4" s="454" customFormat="1">
      <c r="C195" s="474"/>
      <c r="D195" s="475"/>
    </row>
    <row r="196" spans="3:4" s="454" customFormat="1">
      <c r="C196" s="474"/>
      <c r="D196" s="475"/>
    </row>
    <row r="197" spans="3:4" s="454" customFormat="1">
      <c r="C197" s="474"/>
      <c r="D197" s="475"/>
    </row>
    <row r="198" spans="3:4" s="454" customFormat="1">
      <c r="C198" s="474"/>
      <c r="D198" s="475"/>
    </row>
    <row r="199" spans="3:4" s="454" customFormat="1">
      <c r="C199" s="474"/>
      <c r="D199" s="475"/>
    </row>
    <row r="200" spans="3:4" s="454" customFormat="1">
      <c r="C200" s="474"/>
      <c r="D200" s="475"/>
    </row>
    <row r="201" spans="3:4" s="454" customFormat="1">
      <c r="C201" s="474"/>
      <c r="D201" s="475"/>
    </row>
  </sheetData>
  <mergeCells count="58">
    <mergeCell ref="L101:L103"/>
    <mergeCell ref="L104:L108"/>
    <mergeCell ref="L109:L110"/>
    <mergeCell ref="L114:L115"/>
    <mergeCell ref="L83:L97"/>
    <mergeCell ref="L98:L100"/>
    <mergeCell ref="M18:M46"/>
    <mergeCell ref="M47:M52"/>
    <mergeCell ref="M53:M54"/>
    <mergeCell ref="M55:M82"/>
    <mergeCell ref="L71:L73"/>
    <mergeCell ref="L74:L79"/>
    <mergeCell ref="L81:L82"/>
    <mergeCell ref="L67:L70"/>
    <mergeCell ref="L26:L32"/>
    <mergeCell ref="M83:M115"/>
    <mergeCell ref="L111:L113"/>
    <mergeCell ref="B2:B17"/>
    <mergeCell ref="B83:B115"/>
    <mergeCell ref="L2:L14"/>
    <mergeCell ref="L15:L17"/>
    <mergeCell ref="M2:M17"/>
    <mergeCell ref="C83:C97"/>
    <mergeCell ref="L18:L25"/>
    <mergeCell ref="L33:L34"/>
    <mergeCell ref="L36:L40"/>
    <mergeCell ref="L41:L46"/>
    <mergeCell ref="L47:L50"/>
    <mergeCell ref="L51:L52"/>
    <mergeCell ref="L53:L54"/>
    <mergeCell ref="L55:L66"/>
    <mergeCell ref="A116:C116"/>
    <mergeCell ref="A2:A114"/>
    <mergeCell ref="C2:C14"/>
    <mergeCell ref="C15:C17"/>
    <mergeCell ref="C18:C25"/>
    <mergeCell ref="C33:C34"/>
    <mergeCell ref="C36:C40"/>
    <mergeCell ref="C41:C46"/>
    <mergeCell ref="C47:C50"/>
    <mergeCell ref="C51:C52"/>
    <mergeCell ref="B55:B82"/>
    <mergeCell ref="C98:C100"/>
    <mergeCell ref="C53:C54"/>
    <mergeCell ref="B53:B54"/>
    <mergeCell ref="C55:C66"/>
    <mergeCell ref="B18:B46"/>
    <mergeCell ref="C26:C32"/>
    <mergeCell ref="B47:B52"/>
    <mergeCell ref="C109:C110"/>
    <mergeCell ref="C114:C115"/>
    <mergeCell ref="C67:C70"/>
    <mergeCell ref="C71:C73"/>
    <mergeCell ref="C74:C79"/>
    <mergeCell ref="C81:C82"/>
    <mergeCell ref="C101:C103"/>
    <mergeCell ref="C104:C108"/>
    <mergeCell ref="C111:C113"/>
  </mergeCells>
  <pageMargins left="0.7" right="0.7" top="0.75" bottom="0.75" header="0.3" footer="0.3"/>
  <pageSetup scale="2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01"/>
  <sheetViews>
    <sheetView showGridLines="0" zoomScale="70" zoomScaleNormal="70" zoomScaleSheetLayoutView="70" workbookViewId="0">
      <selection activeCell="G24" sqref="G24"/>
    </sheetView>
  </sheetViews>
  <sheetFormatPr baseColWidth="10" defaultRowHeight="15.75"/>
  <cols>
    <col min="1" max="1" width="17.140625" style="75" customWidth="1"/>
    <col min="2" max="2" width="31.85546875" style="75" customWidth="1"/>
    <col min="3" max="3" width="28.85546875" style="75" bestFit="1" customWidth="1"/>
    <col min="4" max="7" width="23.5703125" style="75" customWidth="1"/>
    <col min="8" max="43" width="11.42578125" style="465"/>
    <col min="44" max="16384" width="11.42578125" style="75"/>
  </cols>
  <sheetData>
    <row r="1" spans="1:9" ht="37.5" customHeight="1">
      <c r="A1" s="73" t="s">
        <v>146</v>
      </c>
      <c r="B1" s="145" t="s">
        <v>152</v>
      </c>
      <c r="C1" s="145" t="s">
        <v>147</v>
      </c>
      <c r="D1" s="145" t="s">
        <v>289</v>
      </c>
      <c r="E1" s="145" t="s">
        <v>248</v>
      </c>
      <c r="F1" s="145" t="s">
        <v>160</v>
      </c>
      <c r="G1" s="145" t="s">
        <v>158</v>
      </c>
      <c r="H1" s="454"/>
      <c r="I1" s="454"/>
    </row>
    <row r="2" spans="1:9" ht="21.75" customHeight="1">
      <c r="A2" s="925" t="s">
        <v>100</v>
      </c>
      <c r="B2" s="783" t="s">
        <v>145</v>
      </c>
      <c r="C2" s="778">
        <v>208</v>
      </c>
      <c r="D2" s="139" t="s">
        <v>848</v>
      </c>
      <c r="E2" s="193"/>
      <c r="F2" s="929">
        <f>SUM(E2:E5)</f>
        <v>1</v>
      </c>
      <c r="G2" s="769">
        <f>F2</f>
        <v>1</v>
      </c>
      <c r="H2" s="454"/>
      <c r="I2" s="454"/>
    </row>
    <row r="3" spans="1:9" ht="21.75" customHeight="1">
      <c r="A3" s="926"/>
      <c r="B3" s="776"/>
      <c r="C3" s="779"/>
      <c r="D3" s="82" t="s">
        <v>849</v>
      </c>
      <c r="E3" s="192"/>
      <c r="F3" s="924"/>
      <c r="G3" s="770"/>
      <c r="H3" s="454"/>
      <c r="I3" s="454"/>
    </row>
    <row r="4" spans="1:9" ht="21.75" customHeight="1">
      <c r="A4" s="926"/>
      <c r="B4" s="776"/>
      <c r="C4" s="779"/>
      <c r="D4" s="82" t="s">
        <v>850</v>
      </c>
      <c r="E4" s="192"/>
      <c r="F4" s="924"/>
      <c r="G4" s="770"/>
      <c r="H4" s="454"/>
      <c r="I4" s="454"/>
    </row>
    <row r="5" spans="1:9" ht="21.75" customHeight="1">
      <c r="A5" s="926"/>
      <c r="B5" s="776"/>
      <c r="C5" s="779"/>
      <c r="D5" s="82" t="s">
        <v>831</v>
      </c>
      <c r="E5" s="192">
        <v>1</v>
      </c>
      <c r="F5" s="924"/>
      <c r="G5" s="771"/>
      <c r="H5" s="454"/>
      <c r="I5" s="454"/>
    </row>
    <row r="6" spans="1:9" ht="21.75" customHeight="1">
      <c r="A6" s="926"/>
      <c r="B6" s="798" t="s">
        <v>144</v>
      </c>
      <c r="C6" s="775">
        <v>301</v>
      </c>
      <c r="D6" s="80" t="s">
        <v>832</v>
      </c>
      <c r="E6" s="181"/>
      <c r="F6" s="917">
        <f>SUM(E6:E8)</f>
        <v>2</v>
      </c>
      <c r="G6" s="928">
        <f>SUM(F6:F13)</f>
        <v>2</v>
      </c>
      <c r="H6" s="454"/>
      <c r="I6" s="454"/>
    </row>
    <row r="7" spans="1:9" ht="21.75" customHeight="1">
      <c r="A7" s="926"/>
      <c r="B7" s="798"/>
      <c r="C7" s="775"/>
      <c r="D7" s="80" t="s">
        <v>848</v>
      </c>
      <c r="E7" s="181"/>
      <c r="F7" s="917"/>
      <c r="G7" s="850"/>
      <c r="H7" s="454"/>
      <c r="I7" s="454"/>
    </row>
    <row r="8" spans="1:9" ht="21.75" customHeight="1">
      <c r="A8" s="926"/>
      <c r="B8" s="798"/>
      <c r="C8" s="775"/>
      <c r="D8" s="80" t="s">
        <v>850</v>
      </c>
      <c r="E8" s="181">
        <v>2</v>
      </c>
      <c r="F8" s="917"/>
      <c r="G8" s="850"/>
      <c r="H8" s="454"/>
      <c r="I8" s="454"/>
    </row>
    <row r="9" spans="1:9" ht="21.75" customHeight="1">
      <c r="A9" s="926"/>
      <c r="B9" s="798"/>
      <c r="C9" s="775">
        <v>308</v>
      </c>
      <c r="D9" s="80" t="s">
        <v>851</v>
      </c>
      <c r="E9" s="181"/>
      <c r="F9" s="917">
        <f>SUM(E9:E12)</f>
        <v>0</v>
      </c>
      <c r="G9" s="850"/>
      <c r="H9" s="454"/>
      <c r="I9" s="454"/>
    </row>
    <row r="10" spans="1:9" ht="21.75" customHeight="1">
      <c r="A10" s="926"/>
      <c r="B10" s="798"/>
      <c r="C10" s="775"/>
      <c r="D10" s="80" t="s">
        <v>848</v>
      </c>
      <c r="E10" s="181"/>
      <c r="F10" s="917"/>
      <c r="G10" s="850"/>
      <c r="H10" s="454"/>
      <c r="I10" s="454"/>
    </row>
    <row r="11" spans="1:9" ht="21.75" customHeight="1">
      <c r="A11" s="926"/>
      <c r="B11" s="798"/>
      <c r="C11" s="775"/>
      <c r="D11" s="80" t="s">
        <v>849</v>
      </c>
      <c r="E11" s="181"/>
      <c r="F11" s="917"/>
      <c r="G11" s="850"/>
      <c r="H11" s="454"/>
      <c r="I11" s="454"/>
    </row>
    <row r="12" spans="1:9" ht="21.75" customHeight="1">
      <c r="A12" s="926"/>
      <c r="B12" s="798"/>
      <c r="C12" s="775"/>
      <c r="D12" s="80" t="s">
        <v>831</v>
      </c>
      <c r="E12" s="181"/>
      <c r="F12" s="917"/>
      <c r="G12" s="850"/>
      <c r="H12" s="454"/>
      <c r="I12" s="454"/>
    </row>
    <row r="13" spans="1:9" ht="21.75" customHeight="1">
      <c r="A13" s="926"/>
      <c r="B13" s="798"/>
      <c r="C13" s="383">
        <v>508</v>
      </c>
      <c r="D13" s="80" t="s">
        <v>849</v>
      </c>
      <c r="E13" s="181"/>
      <c r="F13" s="349">
        <f>E13</f>
        <v>0</v>
      </c>
      <c r="G13" s="850"/>
      <c r="H13" s="454"/>
      <c r="I13" s="454"/>
    </row>
    <row r="14" spans="1:9" ht="21.75" customHeight="1">
      <c r="A14" s="926"/>
      <c r="B14" s="776" t="s">
        <v>2</v>
      </c>
      <c r="C14" s="923" t="s">
        <v>852</v>
      </c>
      <c r="D14" s="82" t="s">
        <v>852</v>
      </c>
      <c r="E14" s="384"/>
      <c r="F14" s="924">
        <f>SUM(E14:E15)</f>
        <v>0</v>
      </c>
      <c r="G14" s="930">
        <f>F14</f>
        <v>0</v>
      </c>
      <c r="H14" s="454"/>
      <c r="I14" s="454"/>
    </row>
    <row r="15" spans="1:9" ht="21.75" customHeight="1">
      <c r="A15" s="926"/>
      <c r="B15" s="776"/>
      <c r="C15" s="923"/>
      <c r="D15" s="82" t="s">
        <v>853</v>
      </c>
      <c r="E15" s="384"/>
      <c r="F15" s="924"/>
      <c r="G15" s="931"/>
      <c r="H15" s="454"/>
      <c r="I15" s="454"/>
    </row>
    <row r="16" spans="1:9" ht="21.75" customHeight="1">
      <c r="A16" s="926"/>
      <c r="B16" s="798" t="s">
        <v>148</v>
      </c>
      <c r="C16" s="916" t="s">
        <v>854</v>
      </c>
      <c r="D16" s="80" t="s">
        <v>256</v>
      </c>
      <c r="E16" s="385"/>
      <c r="F16" s="917">
        <f>SUM(E16:E19)</f>
        <v>0</v>
      </c>
      <c r="G16" s="918">
        <f>F21+F16+F20</f>
        <v>2</v>
      </c>
      <c r="H16" s="454"/>
      <c r="I16" s="454"/>
    </row>
    <row r="17" spans="1:9" ht="21.75" customHeight="1">
      <c r="A17" s="926"/>
      <c r="B17" s="798"/>
      <c r="C17" s="916"/>
      <c r="D17" s="80" t="s">
        <v>855</v>
      </c>
      <c r="E17" s="508"/>
      <c r="F17" s="917"/>
      <c r="G17" s="919"/>
      <c r="H17" s="454"/>
      <c r="I17" s="454"/>
    </row>
    <row r="18" spans="1:9" ht="21.75" customHeight="1">
      <c r="A18" s="926"/>
      <c r="B18" s="798"/>
      <c r="C18" s="916"/>
      <c r="D18" s="80" t="s">
        <v>856</v>
      </c>
      <c r="E18" s="385"/>
      <c r="F18" s="917"/>
      <c r="G18" s="919"/>
      <c r="H18" s="454"/>
      <c r="I18" s="454"/>
    </row>
    <row r="19" spans="1:9" ht="21.75" customHeight="1">
      <c r="A19" s="926"/>
      <c r="B19" s="798"/>
      <c r="C19" s="916"/>
      <c r="D19" s="80" t="s">
        <v>857</v>
      </c>
      <c r="E19" s="432"/>
      <c r="F19" s="917"/>
      <c r="G19" s="919"/>
      <c r="H19" s="454"/>
      <c r="I19" s="454"/>
    </row>
    <row r="20" spans="1:9" ht="21.75" customHeight="1">
      <c r="A20" s="926"/>
      <c r="B20" s="798"/>
      <c r="C20" s="386">
        <v>2008</v>
      </c>
      <c r="D20" s="80" t="s">
        <v>849</v>
      </c>
      <c r="E20" s="432">
        <v>1</v>
      </c>
      <c r="F20" s="349">
        <f>E20</f>
        <v>1</v>
      </c>
      <c r="G20" s="919"/>
      <c r="H20" s="454"/>
      <c r="I20" s="454"/>
    </row>
    <row r="21" spans="1:9" ht="21.75" customHeight="1">
      <c r="A21" s="926"/>
      <c r="B21" s="798"/>
      <c r="C21" s="387">
        <v>3008</v>
      </c>
      <c r="D21" s="80" t="s">
        <v>849</v>
      </c>
      <c r="E21" s="623">
        <v>1</v>
      </c>
      <c r="F21" s="349">
        <f>E21</f>
        <v>1</v>
      </c>
      <c r="G21" s="920"/>
      <c r="H21" s="454"/>
      <c r="I21" s="454"/>
    </row>
    <row r="22" spans="1:9" ht="26.25" customHeight="1">
      <c r="A22" s="927"/>
      <c r="B22" s="776" t="s">
        <v>149</v>
      </c>
      <c r="C22" s="738" t="s">
        <v>858</v>
      </c>
      <c r="D22" s="82" t="s">
        <v>859</v>
      </c>
      <c r="E22" s="737"/>
      <c r="F22" s="735">
        <f>E22</f>
        <v>0</v>
      </c>
      <c r="G22" s="921">
        <f>SUM(F22:F23)</f>
        <v>1</v>
      </c>
      <c r="H22" s="454"/>
      <c r="I22" s="454"/>
    </row>
    <row r="23" spans="1:9" ht="26.25" customHeight="1">
      <c r="A23" s="739"/>
      <c r="B23" s="777"/>
      <c r="C23" s="389" t="s">
        <v>1189</v>
      </c>
      <c r="D23" s="313"/>
      <c r="E23" s="388">
        <v>1</v>
      </c>
      <c r="F23" s="736">
        <f>E23</f>
        <v>1</v>
      </c>
      <c r="G23" s="922"/>
      <c r="H23" s="454"/>
      <c r="I23" s="454"/>
    </row>
    <row r="24" spans="1:9">
      <c r="A24" s="314"/>
      <c r="B24" s="314"/>
      <c r="C24" s="314"/>
      <c r="D24" s="314"/>
      <c r="E24" s="433">
        <f>SUM(E2:E23)</f>
        <v>6</v>
      </c>
      <c r="F24" s="314"/>
      <c r="G24" s="433">
        <f>SUM(G2:G23)</f>
        <v>6</v>
      </c>
      <c r="H24" s="454"/>
      <c r="I24" s="454"/>
    </row>
    <row r="25" spans="1:9">
      <c r="A25" s="314"/>
      <c r="B25" s="314"/>
      <c r="C25" s="314"/>
      <c r="D25" s="314"/>
      <c r="E25" s="314"/>
      <c r="F25" s="314"/>
      <c r="G25" s="314"/>
      <c r="H25" s="454"/>
      <c r="I25" s="454"/>
    </row>
    <row r="26" spans="1:9">
      <c r="A26" s="314"/>
      <c r="B26" s="314"/>
      <c r="C26" s="314"/>
      <c r="D26" s="314"/>
      <c r="E26" s="314"/>
      <c r="F26" s="314"/>
      <c r="G26" s="314"/>
      <c r="H26" s="454"/>
      <c r="I26" s="454"/>
    </row>
    <row r="27" spans="1:9">
      <c r="A27" s="314"/>
      <c r="B27" s="314"/>
      <c r="C27" s="314"/>
      <c r="D27" s="314"/>
      <c r="E27" s="314"/>
      <c r="F27" s="314"/>
      <c r="G27" s="314"/>
      <c r="H27" s="454"/>
      <c r="I27" s="454"/>
    </row>
    <row r="28" spans="1:9" s="465" customFormat="1"/>
    <row r="29" spans="1:9" s="465" customFormat="1"/>
    <row r="30" spans="1:9" s="465" customFormat="1"/>
    <row r="31" spans="1:9" s="465" customFormat="1"/>
    <row r="32" spans="1:9" s="465" customFormat="1"/>
    <row r="33" s="465" customFormat="1"/>
    <row r="34" s="465" customFormat="1"/>
    <row r="35" s="465" customFormat="1"/>
    <row r="36" s="465" customFormat="1"/>
    <row r="37" s="465" customFormat="1"/>
    <row r="38" s="465" customFormat="1"/>
    <row r="39" s="465" customFormat="1"/>
    <row r="40" s="465" customFormat="1"/>
    <row r="41" s="465" customFormat="1"/>
    <row r="42" s="465" customFormat="1"/>
    <row r="43" s="465" customFormat="1"/>
    <row r="44" s="465" customFormat="1"/>
    <row r="45" s="465" customFormat="1"/>
    <row r="46" s="465" customFormat="1"/>
    <row r="47" s="465" customFormat="1"/>
    <row r="48" s="465" customFormat="1"/>
    <row r="49" s="465" customFormat="1"/>
    <row r="50" s="465" customFormat="1"/>
    <row r="51" s="465" customFormat="1"/>
    <row r="52" s="465" customFormat="1"/>
    <row r="53" s="465" customFormat="1"/>
    <row r="54" s="465" customFormat="1"/>
    <row r="55" s="465" customFormat="1"/>
    <row r="56" s="465" customFormat="1"/>
    <row r="57" s="465" customFormat="1"/>
    <row r="58" s="465" customFormat="1"/>
    <row r="59" s="465" customFormat="1"/>
    <row r="60" s="465" customFormat="1"/>
    <row r="61" s="465" customFormat="1"/>
    <row r="62" s="465" customFormat="1"/>
    <row r="63" s="465" customFormat="1"/>
    <row r="64" s="465" customFormat="1"/>
    <row r="65" s="465" customFormat="1"/>
    <row r="66" s="465" customFormat="1"/>
    <row r="67" s="465" customFormat="1"/>
    <row r="68" s="465" customFormat="1"/>
    <row r="69" s="465" customFormat="1"/>
    <row r="70" s="465" customFormat="1"/>
    <row r="71" s="465" customFormat="1"/>
    <row r="72" s="465" customFormat="1"/>
    <row r="73" s="465" customFormat="1"/>
    <row r="74" s="465" customFormat="1"/>
    <row r="75" s="465" customFormat="1"/>
    <row r="76" s="465" customFormat="1"/>
    <row r="77" s="465" customFormat="1"/>
    <row r="78" s="465" customFormat="1"/>
    <row r="79" s="465" customFormat="1"/>
    <row r="80" s="465" customFormat="1"/>
    <row r="81" s="465" customFormat="1"/>
    <row r="82" s="465" customFormat="1"/>
    <row r="83" s="465" customFormat="1"/>
    <row r="84" s="465" customFormat="1"/>
    <row r="85" s="465" customFormat="1"/>
    <row r="86" s="465" customFormat="1"/>
    <row r="87" s="465" customFormat="1"/>
    <row r="88" s="465" customFormat="1"/>
    <row r="89" s="465" customFormat="1"/>
    <row r="90" s="465" customFormat="1"/>
    <row r="91" s="465" customFormat="1"/>
    <row r="92" s="465" customFormat="1"/>
    <row r="93" s="465" customFormat="1"/>
    <row r="94" s="465" customFormat="1"/>
    <row r="95" s="465" customFormat="1"/>
    <row r="96" s="465" customFormat="1"/>
    <row r="97" s="465" customFormat="1"/>
    <row r="98" s="465" customFormat="1"/>
    <row r="99" s="465" customFormat="1"/>
    <row r="100" s="465" customFormat="1"/>
    <row r="101" s="465" customFormat="1"/>
  </sheetData>
  <mergeCells count="21">
    <mergeCell ref="B14:B15"/>
    <mergeCell ref="C14:C15"/>
    <mergeCell ref="F14:F15"/>
    <mergeCell ref="A2:A22"/>
    <mergeCell ref="G2:G5"/>
    <mergeCell ref="B6:B13"/>
    <mergeCell ref="C6:C8"/>
    <mergeCell ref="F6:F8"/>
    <mergeCell ref="G6:G13"/>
    <mergeCell ref="C9:C12"/>
    <mergeCell ref="F9:F12"/>
    <mergeCell ref="B2:B5"/>
    <mergeCell ref="C2:C5"/>
    <mergeCell ref="F2:F5"/>
    <mergeCell ref="G14:G15"/>
    <mergeCell ref="B16:B21"/>
    <mergeCell ref="C16:C19"/>
    <mergeCell ref="F16:F19"/>
    <mergeCell ref="G16:G21"/>
    <mergeCell ref="B22:B23"/>
    <mergeCell ref="G22:G23"/>
  </mergeCells>
  <pageMargins left="0.7" right="0.7" top="0.75" bottom="0.75" header="0.3" footer="0.3"/>
  <pageSetup scale="54" orientation="portrait" r:id="rId1"/>
  <colBreaks count="1" manualBreakCount="1">
    <brk id="7" max="25" man="1"/>
  </colBreaks>
  <ignoredErrors>
    <ignoredError sqref="F2 F16 F14 F9" formulaRange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12"/>
  <sheetViews>
    <sheetView showGridLines="0" topLeftCell="B16" zoomScale="70" zoomScaleNormal="70" zoomScaleSheetLayoutView="70" workbookViewId="0">
      <selection activeCell="E9" sqref="E9"/>
    </sheetView>
  </sheetViews>
  <sheetFormatPr baseColWidth="10" defaultRowHeight="15.75"/>
  <cols>
    <col min="1" max="1" width="12.140625" style="75" customWidth="1"/>
    <col min="2" max="2" width="24" style="75" bestFit="1" customWidth="1"/>
    <col min="3" max="3" width="19.7109375" style="75" bestFit="1" customWidth="1"/>
    <col min="4" max="4" width="19.7109375" style="75" customWidth="1"/>
    <col min="5" max="5" width="24.42578125" style="75" bestFit="1" customWidth="1"/>
    <col min="6" max="6" width="14.42578125" style="75" customWidth="1"/>
    <col min="7" max="7" width="18.5703125" style="75" customWidth="1"/>
    <col min="8" max="8" width="13.85546875" style="465" customWidth="1"/>
    <col min="9" max="9" width="11.42578125" style="465"/>
    <col min="10" max="10" width="14.28515625" style="465" customWidth="1"/>
    <col min="11" max="11" width="17.140625" style="465" customWidth="1"/>
    <col min="12" max="12" width="18" style="465" customWidth="1"/>
    <col min="13" max="49" width="11.42578125" style="465"/>
    <col min="50" max="16384" width="11.42578125" style="75"/>
  </cols>
  <sheetData>
    <row r="1" spans="1:18" ht="49.5">
      <c r="A1" s="73" t="s">
        <v>146</v>
      </c>
      <c r="B1" s="145" t="s">
        <v>152</v>
      </c>
      <c r="C1" s="145" t="s">
        <v>147</v>
      </c>
      <c r="D1" s="145" t="s">
        <v>289</v>
      </c>
      <c r="E1" s="145" t="s">
        <v>248</v>
      </c>
      <c r="F1" s="145" t="s">
        <v>160</v>
      </c>
      <c r="G1" s="145" t="s">
        <v>158</v>
      </c>
      <c r="K1" s="476"/>
      <c r="L1" s="476"/>
      <c r="M1" s="476"/>
      <c r="N1" s="476"/>
      <c r="O1" s="476"/>
      <c r="P1" s="476"/>
      <c r="Q1" s="476"/>
      <c r="R1" s="476"/>
    </row>
    <row r="2" spans="1:18" ht="16.5">
      <c r="A2" s="932" t="s">
        <v>865</v>
      </c>
      <c r="B2" s="936" t="s">
        <v>145</v>
      </c>
      <c r="C2" s="936" t="s">
        <v>901</v>
      </c>
      <c r="D2" s="440" t="s">
        <v>981</v>
      </c>
      <c r="E2" s="441"/>
      <c r="F2" s="940">
        <f>SUM(E2:E5)</f>
        <v>7</v>
      </c>
      <c r="G2" s="938">
        <f>SUM(F2:F8)</f>
        <v>13</v>
      </c>
      <c r="K2" s="476"/>
      <c r="L2" s="476"/>
      <c r="M2" s="476"/>
      <c r="N2" s="476"/>
      <c r="O2" s="476"/>
      <c r="P2" s="476"/>
      <c r="Q2" s="476"/>
      <c r="R2" s="476"/>
    </row>
    <row r="3" spans="1:18" ht="16.5">
      <c r="A3" s="933"/>
      <c r="B3" s="936"/>
      <c r="C3" s="936"/>
      <c r="D3" s="440" t="s">
        <v>340</v>
      </c>
      <c r="E3" s="597">
        <v>2</v>
      </c>
      <c r="F3" s="940"/>
      <c r="G3" s="938"/>
      <c r="K3" s="476"/>
      <c r="L3" s="476"/>
      <c r="M3" s="476"/>
      <c r="N3" s="476"/>
      <c r="O3" s="476"/>
      <c r="P3" s="476"/>
      <c r="Q3" s="476"/>
      <c r="R3" s="476"/>
    </row>
    <row r="4" spans="1:18" ht="16.5">
      <c r="A4" s="933"/>
      <c r="B4" s="936"/>
      <c r="C4" s="936"/>
      <c r="D4" s="440" t="s">
        <v>344</v>
      </c>
      <c r="E4" s="441">
        <v>4</v>
      </c>
      <c r="F4" s="940"/>
      <c r="G4" s="938"/>
      <c r="K4" s="476"/>
      <c r="L4" s="476"/>
      <c r="M4" s="476"/>
      <c r="N4" s="476"/>
      <c r="O4" s="476"/>
      <c r="P4" s="476"/>
      <c r="Q4" s="476"/>
      <c r="R4" s="476"/>
    </row>
    <row r="5" spans="1:18" ht="16.5">
      <c r="A5" s="933"/>
      <c r="B5" s="936"/>
      <c r="C5" s="936"/>
      <c r="D5" s="440" t="s">
        <v>867</v>
      </c>
      <c r="E5" s="597">
        <v>1</v>
      </c>
      <c r="F5" s="940"/>
      <c r="G5" s="938"/>
      <c r="K5" s="476"/>
      <c r="L5" s="476"/>
      <c r="M5" s="476"/>
      <c r="N5" s="476"/>
      <c r="O5" s="476"/>
      <c r="P5" s="476"/>
      <c r="Q5" s="476"/>
      <c r="R5" s="476"/>
    </row>
    <row r="6" spans="1:18" ht="16.5">
      <c r="A6" s="933"/>
      <c r="B6" s="936"/>
      <c r="C6" s="936" t="s">
        <v>902</v>
      </c>
      <c r="D6" s="440" t="s">
        <v>981</v>
      </c>
      <c r="E6" s="441"/>
      <c r="F6" s="937">
        <v>6</v>
      </c>
      <c r="G6" s="938"/>
      <c r="K6" s="476"/>
      <c r="L6" s="476"/>
      <c r="M6" s="476"/>
      <c r="N6" s="476"/>
      <c r="O6" s="476"/>
      <c r="P6" s="476"/>
      <c r="Q6" s="476"/>
      <c r="R6" s="476"/>
    </row>
    <row r="7" spans="1:18" ht="16.5">
      <c r="A7" s="933"/>
      <c r="B7" s="936"/>
      <c r="C7" s="936"/>
      <c r="D7" s="440" t="s">
        <v>340</v>
      </c>
      <c r="E7" s="714">
        <v>2</v>
      </c>
      <c r="F7" s="937"/>
      <c r="G7" s="938"/>
      <c r="K7" s="476"/>
      <c r="L7" s="476"/>
      <c r="M7" s="476"/>
      <c r="N7" s="476"/>
      <c r="O7" s="476"/>
      <c r="P7" s="476"/>
      <c r="Q7" s="476"/>
      <c r="R7" s="476"/>
    </row>
    <row r="8" spans="1:18" ht="16.5">
      <c r="A8" s="933"/>
      <c r="B8" s="936"/>
      <c r="C8" s="936"/>
      <c r="D8" s="440" t="s">
        <v>344</v>
      </c>
      <c r="E8" s="441">
        <v>6</v>
      </c>
      <c r="F8" s="937"/>
      <c r="G8" s="938"/>
      <c r="K8" s="476"/>
      <c r="L8" s="476"/>
      <c r="M8" s="476"/>
      <c r="N8" s="476"/>
      <c r="O8" s="476"/>
      <c r="P8" s="476"/>
      <c r="Q8" s="476"/>
      <c r="R8" s="476"/>
    </row>
    <row r="9" spans="1:18" ht="26.25" customHeight="1">
      <c r="A9" s="933"/>
      <c r="B9" s="934" t="s">
        <v>144</v>
      </c>
      <c r="C9" s="934" t="s">
        <v>868</v>
      </c>
      <c r="D9" s="442" t="s">
        <v>981</v>
      </c>
      <c r="E9" s="223"/>
      <c r="F9" s="935">
        <f>SUM(E9:E12)</f>
        <v>1</v>
      </c>
      <c r="G9" s="939">
        <f>SUM(F9:F15)</f>
        <v>1</v>
      </c>
      <c r="K9" s="476"/>
      <c r="L9" s="476"/>
      <c r="M9" s="476"/>
      <c r="N9" s="476"/>
      <c r="O9" s="476"/>
      <c r="P9" s="476"/>
      <c r="Q9" s="476"/>
      <c r="R9" s="476"/>
    </row>
    <row r="10" spans="1:18" ht="26.25" customHeight="1">
      <c r="A10" s="933"/>
      <c r="B10" s="934"/>
      <c r="C10" s="934"/>
      <c r="D10" s="442" t="s">
        <v>340</v>
      </c>
      <c r="E10" s="223"/>
      <c r="F10" s="935"/>
      <c r="G10" s="939"/>
      <c r="K10" s="476"/>
      <c r="L10" s="476"/>
      <c r="M10" s="476"/>
      <c r="N10" s="476"/>
      <c r="O10" s="476"/>
      <c r="P10" s="476"/>
      <c r="Q10" s="476"/>
      <c r="R10" s="476"/>
    </row>
    <row r="11" spans="1:18" ht="26.25" customHeight="1">
      <c r="A11" s="933"/>
      <c r="B11" s="934"/>
      <c r="C11" s="934"/>
      <c r="D11" s="442" t="s">
        <v>344</v>
      </c>
      <c r="E11" s="223"/>
      <c r="F11" s="935"/>
      <c r="G11" s="939"/>
      <c r="K11" s="476"/>
      <c r="L11" s="476"/>
      <c r="M11" s="476"/>
      <c r="N11" s="476"/>
      <c r="O11" s="476"/>
      <c r="P11" s="476"/>
      <c r="Q11" s="476"/>
      <c r="R11" s="476"/>
    </row>
    <row r="12" spans="1:18" ht="26.25" customHeight="1">
      <c r="A12" s="933"/>
      <c r="B12" s="934"/>
      <c r="C12" s="934"/>
      <c r="D12" s="442" t="s">
        <v>869</v>
      </c>
      <c r="E12" s="223">
        <v>1</v>
      </c>
      <c r="F12" s="935"/>
      <c r="G12" s="939"/>
      <c r="K12" s="476"/>
      <c r="L12" s="476"/>
      <c r="M12" s="476"/>
      <c r="N12" s="476"/>
      <c r="O12" s="476"/>
      <c r="P12" s="476"/>
      <c r="Q12" s="476"/>
      <c r="R12" s="476"/>
    </row>
    <row r="13" spans="1:18" ht="26.25" customHeight="1">
      <c r="A13" s="933"/>
      <c r="B13" s="934"/>
      <c r="C13" s="934" t="s">
        <v>899</v>
      </c>
      <c r="D13" s="442" t="s">
        <v>340</v>
      </c>
      <c r="E13" s="223"/>
      <c r="F13" s="935">
        <f>SUM(E13:E15)</f>
        <v>0</v>
      </c>
      <c r="G13" s="939"/>
      <c r="K13" s="476"/>
      <c r="L13" s="476"/>
      <c r="M13" s="476"/>
      <c r="N13" s="476"/>
      <c r="O13" s="476"/>
      <c r="P13" s="476"/>
      <c r="Q13" s="476"/>
      <c r="R13" s="476"/>
    </row>
    <row r="14" spans="1:18" ht="26.25" customHeight="1">
      <c r="A14" s="933"/>
      <c r="B14" s="934"/>
      <c r="C14" s="934"/>
      <c r="D14" s="442" t="s">
        <v>867</v>
      </c>
      <c r="E14" s="223"/>
      <c r="F14" s="935"/>
      <c r="G14" s="939"/>
      <c r="K14" s="476"/>
      <c r="L14" s="476"/>
      <c r="M14" s="476"/>
      <c r="N14" s="476"/>
      <c r="O14" s="476"/>
      <c r="P14" s="476"/>
      <c r="Q14" s="476"/>
      <c r="R14" s="476"/>
    </row>
    <row r="15" spans="1:18" ht="26.25" customHeight="1">
      <c r="A15" s="933"/>
      <c r="B15" s="934"/>
      <c r="C15" s="934"/>
      <c r="D15" s="442" t="s">
        <v>900</v>
      </c>
      <c r="E15" s="223"/>
      <c r="F15" s="935"/>
      <c r="G15" s="939"/>
      <c r="K15" s="476"/>
      <c r="L15" s="476"/>
      <c r="M15" s="476"/>
      <c r="N15" s="476"/>
      <c r="O15" s="476"/>
      <c r="P15" s="476"/>
      <c r="Q15" s="476"/>
      <c r="R15" s="476"/>
    </row>
    <row r="16" spans="1:18" ht="26.25" customHeight="1">
      <c r="A16" s="933"/>
      <c r="B16" s="779" t="s">
        <v>148</v>
      </c>
      <c r="C16" s="779" t="s">
        <v>911</v>
      </c>
      <c r="D16" s="82" t="s">
        <v>912</v>
      </c>
      <c r="E16" s="438">
        <v>5</v>
      </c>
      <c r="F16" s="924">
        <f>SUM(E16:E19)</f>
        <v>15</v>
      </c>
      <c r="G16" s="767">
        <f>SUM(F16:F31)</f>
        <v>39</v>
      </c>
      <c r="K16" s="476"/>
      <c r="L16" s="476"/>
      <c r="M16" s="476"/>
      <c r="N16" s="476"/>
      <c r="O16" s="476"/>
      <c r="P16" s="476"/>
      <c r="Q16" s="476"/>
      <c r="R16" s="476"/>
    </row>
    <row r="17" spans="1:18" ht="26.25" customHeight="1">
      <c r="A17" s="933"/>
      <c r="B17" s="779"/>
      <c r="C17" s="779"/>
      <c r="D17" s="82" t="s">
        <v>344</v>
      </c>
      <c r="E17" s="438">
        <v>1</v>
      </c>
      <c r="F17" s="924"/>
      <c r="G17" s="767"/>
      <c r="K17" s="476"/>
      <c r="L17" s="476"/>
      <c r="M17" s="476"/>
      <c r="N17" s="476"/>
      <c r="O17" s="476"/>
      <c r="P17" s="476"/>
      <c r="Q17" s="476"/>
      <c r="R17" s="476"/>
    </row>
    <row r="18" spans="1:18" ht="26.25" customHeight="1">
      <c r="A18" s="933"/>
      <c r="B18" s="779"/>
      <c r="C18" s="779"/>
      <c r="D18" s="82" t="s">
        <v>867</v>
      </c>
      <c r="E18" s="701">
        <v>8</v>
      </c>
      <c r="F18" s="924"/>
      <c r="G18" s="767"/>
      <c r="K18" s="476"/>
      <c r="L18" s="476"/>
      <c r="M18" s="476"/>
      <c r="N18" s="476"/>
      <c r="O18" s="476"/>
      <c r="P18" s="476"/>
      <c r="Q18" s="476"/>
      <c r="R18" s="476"/>
    </row>
    <row r="19" spans="1:18" ht="26.25" customHeight="1">
      <c r="A19" s="933"/>
      <c r="B19" s="779"/>
      <c r="C19" s="779"/>
      <c r="D19" s="82" t="s">
        <v>869</v>
      </c>
      <c r="E19" s="438">
        <v>1</v>
      </c>
      <c r="F19" s="924"/>
      <c r="G19" s="767"/>
      <c r="K19" s="476"/>
      <c r="L19" s="476"/>
      <c r="M19" s="476"/>
      <c r="N19" s="476"/>
      <c r="O19" s="476"/>
      <c r="P19" s="476"/>
      <c r="Q19" s="476"/>
      <c r="R19" s="476"/>
    </row>
    <row r="20" spans="1:18" ht="26.25" customHeight="1">
      <c r="A20" s="933"/>
      <c r="B20" s="779"/>
      <c r="C20" s="779" t="s">
        <v>870</v>
      </c>
      <c r="D20" s="82" t="s">
        <v>340</v>
      </c>
      <c r="E20" s="438">
        <v>4</v>
      </c>
      <c r="F20" s="924">
        <f>SUM(E20:E23)</f>
        <v>11</v>
      </c>
      <c r="G20" s="767"/>
      <c r="K20" s="476"/>
      <c r="L20" s="476"/>
      <c r="M20" s="476"/>
      <c r="N20" s="476"/>
      <c r="O20" s="476"/>
      <c r="P20" s="476"/>
      <c r="Q20" s="476"/>
      <c r="R20" s="476"/>
    </row>
    <row r="21" spans="1:18" ht="26.25" customHeight="1">
      <c r="A21" s="933"/>
      <c r="B21" s="779"/>
      <c r="C21" s="779"/>
      <c r="D21" s="82" t="s">
        <v>344</v>
      </c>
      <c r="E21" s="438">
        <v>4</v>
      </c>
      <c r="F21" s="924"/>
      <c r="G21" s="767"/>
      <c r="K21" s="476"/>
      <c r="L21" s="476"/>
      <c r="M21" s="476"/>
      <c r="N21" s="476"/>
      <c r="O21" s="476"/>
      <c r="P21" s="476"/>
      <c r="Q21" s="476"/>
      <c r="R21" s="476"/>
    </row>
    <row r="22" spans="1:18" ht="26.25" customHeight="1">
      <c r="A22" s="933"/>
      <c r="B22" s="779"/>
      <c r="C22" s="779"/>
      <c r="D22" s="82" t="s">
        <v>867</v>
      </c>
      <c r="E22" s="438">
        <v>2</v>
      </c>
      <c r="F22" s="924"/>
      <c r="G22" s="767"/>
      <c r="K22" s="476"/>
      <c r="L22" s="476"/>
      <c r="M22" s="476"/>
      <c r="N22" s="476"/>
      <c r="O22" s="476"/>
      <c r="P22" s="476"/>
      <c r="Q22" s="476"/>
      <c r="R22" s="476"/>
    </row>
    <row r="23" spans="1:18" ht="26.25" customHeight="1">
      <c r="A23" s="933"/>
      <c r="B23" s="779"/>
      <c r="C23" s="779"/>
      <c r="D23" s="82" t="s">
        <v>914</v>
      </c>
      <c r="E23" s="438">
        <v>1</v>
      </c>
      <c r="F23" s="924"/>
      <c r="G23" s="767"/>
      <c r="K23" s="476"/>
      <c r="L23" s="476"/>
      <c r="M23" s="476"/>
      <c r="N23" s="476"/>
      <c r="O23" s="476"/>
      <c r="P23" s="476"/>
      <c r="Q23" s="476"/>
      <c r="R23" s="476"/>
    </row>
    <row r="24" spans="1:18" ht="26.25" customHeight="1">
      <c r="A24" s="933"/>
      <c r="B24" s="779"/>
      <c r="C24" s="779" t="s">
        <v>1098</v>
      </c>
      <c r="D24" s="82" t="s">
        <v>340</v>
      </c>
      <c r="E24" s="679"/>
      <c r="F24" s="765">
        <f>SUM(E24:E25)</f>
        <v>0</v>
      </c>
      <c r="G24" s="767"/>
      <c r="K24" s="476"/>
      <c r="L24" s="476"/>
      <c r="M24" s="476"/>
      <c r="N24" s="476"/>
      <c r="O24" s="476"/>
      <c r="P24" s="476"/>
      <c r="Q24" s="476"/>
      <c r="R24" s="476"/>
    </row>
    <row r="25" spans="1:18" ht="26.25" customHeight="1">
      <c r="A25" s="933"/>
      <c r="B25" s="779"/>
      <c r="C25" s="779"/>
      <c r="D25" s="82" t="s">
        <v>344</v>
      </c>
      <c r="E25" s="713"/>
      <c r="F25" s="765"/>
      <c r="G25" s="767"/>
      <c r="K25" s="476"/>
      <c r="L25" s="476"/>
      <c r="M25" s="476"/>
      <c r="N25" s="476"/>
      <c r="O25" s="476"/>
      <c r="P25" s="476"/>
      <c r="Q25" s="476"/>
      <c r="R25" s="476"/>
    </row>
    <row r="26" spans="1:18" ht="26.25" customHeight="1">
      <c r="A26" s="933"/>
      <c r="B26" s="779"/>
      <c r="C26" s="700" t="s">
        <v>1138</v>
      </c>
      <c r="D26" s="173" t="s">
        <v>1139</v>
      </c>
      <c r="E26" s="701"/>
      <c r="F26" s="702"/>
      <c r="G26" s="767"/>
      <c r="K26" s="476"/>
      <c r="L26" s="476"/>
      <c r="M26" s="476"/>
      <c r="N26" s="476"/>
      <c r="O26" s="476"/>
      <c r="P26" s="476"/>
      <c r="Q26" s="476"/>
      <c r="R26" s="476"/>
    </row>
    <row r="27" spans="1:18" ht="16.5" customHeight="1">
      <c r="A27" s="933"/>
      <c r="B27" s="779"/>
      <c r="C27" s="779" t="s">
        <v>866</v>
      </c>
      <c r="D27" s="82" t="s">
        <v>340</v>
      </c>
      <c r="E27" s="438">
        <v>5</v>
      </c>
      <c r="F27" s="924">
        <f>SUM(E27:E31)</f>
        <v>13</v>
      </c>
      <c r="G27" s="767"/>
      <c r="K27" s="476"/>
      <c r="L27" s="476"/>
      <c r="M27" s="476"/>
      <c r="N27" s="476"/>
      <c r="O27" s="476"/>
      <c r="P27" s="476"/>
      <c r="Q27" s="476"/>
      <c r="R27" s="476"/>
    </row>
    <row r="28" spans="1:18" ht="16.5" customHeight="1">
      <c r="A28" s="933"/>
      <c r="B28" s="779"/>
      <c r="C28" s="779"/>
      <c r="D28" s="82" t="s">
        <v>344</v>
      </c>
      <c r="E28" s="438">
        <v>1</v>
      </c>
      <c r="F28" s="924"/>
      <c r="G28" s="767"/>
      <c r="K28" s="476"/>
      <c r="L28" s="476"/>
      <c r="M28" s="476"/>
      <c r="N28" s="476"/>
      <c r="O28" s="476"/>
      <c r="P28" s="476"/>
      <c r="Q28" s="476"/>
      <c r="R28" s="476"/>
    </row>
    <row r="29" spans="1:18" ht="16.5" customHeight="1">
      <c r="A29" s="933"/>
      <c r="B29" s="779"/>
      <c r="C29" s="779"/>
      <c r="D29" s="82" t="s">
        <v>867</v>
      </c>
      <c r="E29" s="438">
        <v>1</v>
      </c>
      <c r="F29" s="924"/>
      <c r="G29" s="767"/>
      <c r="K29" s="476"/>
      <c r="L29" s="476"/>
      <c r="M29" s="476"/>
      <c r="N29" s="476"/>
      <c r="O29" s="476"/>
      <c r="P29" s="476"/>
      <c r="Q29" s="476"/>
      <c r="R29" s="476"/>
    </row>
    <row r="30" spans="1:18" ht="16.5" customHeight="1">
      <c r="A30" s="439"/>
      <c r="B30" s="779"/>
      <c r="C30" s="779"/>
      <c r="D30" s="82" t="s">
        <v>913</v>
      </c>
      <c r="E30" s="438">
        <v>6</v>
      </c>
      <c r="F30" s="924"/>
      <c r="G30" s="767"/>
      <c r="K30" s="476"/>
      <c r="L30" s="476"/>
      <c r="M30" s="476"/>
      <c r="N30" s="476"/>
      <c r="O30" s="476"/>
      <c r="P30" s="476"/>
      <c r="Q30" s="476"/>
      <c r="R30" s="476"/>
    </row>
    <row r="31" spans="1:18" ht="16.5" customHeight="1">
      <c r="A31" s="439"/>
      <c r="B31" s="779"/>
      <c r="C31" s="779"/>
      <c r="D31" s="82" t="s">
        <v>914</v>
      </c>
      <c r="E31" s="438"/>
      <c r="F31" s="924"/>
      <c r="G31" s="767"/>
      <c r="K31" s="476"/>
      <c r="L31" s="476"/>
      <c r="M31" s="476"/>
      <c r="N31" s="476"/>
      <c r="O31" s="476"/>
      <c r="P31" s="476"/>
      <c r="Q31" s="476"/>
      <c r="R31" s="476"/>
    </row>
    <row r="32" spans="1:18" ht="16.5" customHeight="1">
      <c r="E32" s="430">
        <f>SUM(E2:E31)</f>
        <v>55</v>
      </c>
      <c r="F32" s="398"/>
      <c r="G32" s="398">
        <f>SUM(G2:G31)</f>
        <v>53</v>
      </c>
    </row>
    <row r="34" spans="5:13">
      <c r="E34" s="314"/>
      <c r="F34" s="314"/>
      <c r="G34" s="314"/>
      <c r="H34" s="454"/>
      <c r="I34" s="454"/>
      <c r="J34" s="454"/>
      <c r="K34" s="454"/>
      <c r="L34" s="454"/>
      <c r="M34" s="454"/>
    </row>
    <row r="35" spans="5:13" s="465" customFormat="1">
      <c r="E35" s="454"/>
      <c r="F35" s="454"/>
      <c r="G35" s="454"/>
      <c r="H35" s="454"/>
      <c r="I35" s="454"/>
      <c r="J35" s="454"/>
      <c r="K35" s="454"/>
      <c r="L35" s="454"/>
      <c r="M35" s="454"/>
    </row>
    <row r="36" spans="5:13" s="465" customFormat="1">
      <c r="E36" s="454"/>
      <c r="F36" s="454"/>
      <c r="G36" s="454"/>
      <c r="H36" s="454"/>
      <c r="I36" s="454"/>
      <c r="J36" s="454"/>
      <c r="K36" s="454"/>
      <c r="L36" s="454"/>
      <c r="M36" s="454"/>
    </row>
    <row r="37" spans="5:13" s="465" customFormat="1">
      <c r="E37" s="454"/>
      <c r="F37" s="454"/>
      <c r="G37" s="454"/>
      <c r="H37" s="454"/>
      <c r="I37" s="454"/>
      <c r="J37" s="454"/>
      <c r="K37" s="454"/>
      <c r="L37" s="454"/>
      <c r="M37" s="454"/>
    </row>
    <row r="38" spans="5:13" s="465" customFormat="1" ht="38.25" customHeight="1">
      <c r="E38" s="454"/>
      <c r="F38" s="454"/>
      <c r="G38" s="454"/>
      <c r="H38" s="454"/>
      <c r="I38" s="454"/>
      <c r="J38" s="454"/>
      <c r="K38" s="454"/>
      <c r="L38" s="454"/>
      <c r="M38" s="454"/>
    </row>
    <row r="39" spans="5:13" s="465" customFormat="1">
      <c r="E39" s="454"/>
      <c r="F39" s="454"/>
      <c r="G39" s="454"/>
      <c r="H39" s="454"/>
      <c r="I39" s="454"/>
      <c r="J39" s="454"/>
      <c r="K39" s="454"/>
      <c r="L39" s="454"/>
      <c r="M39" s="454"/>
    </row>
    <row r="40" spans="5:13" s="465" customFormat="1">
      <c r="E40" s="454"/>
      <c r="F40" s="454"/>
      <c r="G40" s="454"/>
      <c r="H40" s="454"/>
      <c r="I40" s="454"/>
      <c r="J40" s="454"/>
      <c r="K40" s="454"/>
      <c r="L40" s="454"/>
      <c r="M40" s="454"/>
    </row>
    <row r="41" spans="5:13" s="465" customFormat="1">
      <c r="E41" s="454"/>
      <c r="F41" s="454"/>
      <c r="G41" s="454"/>
      <c r="H41" s="454"/>
      <c r="I41" s="454"/>
      <c r="J41" s="454"/>
      <c r="K41" s="454"/>
      <c r="L41" s="454"/>
      <c r="M41" s="454"/>
    </row>
    <row r="42" spans="5:13" s="465" customFormat="1">
      <c r="E42" s="454"/>
      <c r="F42" s="454"/>
      <c r="G42" s="454"/>
      <c r="H42" s="454"/>
      <c r="I42" s="454"/>
      <c r="J42" s="454"/>
      <c r="K42" s="454"/>
      <c r="L42" s="454"/>
      <c r="M42" s="454"/>
    </row>
    <row r="43" spans="5:13" s="465" customFormat="1">
      <c r="E43" s="454"/>
      <c r="F43" s="454"/>
      <c r="G43" s="454"/>
      <c r="H43" s="454"/>
      <c r="I43" s="454"/>
      <c r="J43" s="454"/>
      <c r="K43" s="454"/>
      <c r="L43" s="454"/>
      <c r="M43" s="454"/>
    </row>
    <row r="44" spans="5:13" s="465" customFormat="1">
      <c r="E44" s="454"/>
      <c r="F44" s="454"/>
      <c r="G44" s="454"/>
      <c r="H44" s="454"/>
      <c r="I44" s="454"/>
      <c r="J44" s="454"/>
      <c r="K44" s="454"/>
      <c r="L44" s="454"/>
      <c r="M44" s="454"/>
    </row>
    <row r="45" spans="5:13" s="465" customFormat="1">
      <c r="E45" s="454"/>
      <c r="F45" s="454"/>
      <c r="G45" s="454"/>
      <c r="H45" s="454"/>
      <c r="I45" s="454"/>
      <c r="J45" s="454"/>
      <c r="K45" s="454"/>
      <c r="L45" s="454"/>
      <c r="M45" s="454"/>
    </row>
    <row r="46" spans="5:13" s="465" customFormat="1">
      <c r="E46" s="454"/>
      <c r="F46" s="454"/>
      <c r="G46" s="454"/>
      <c r="H46" s="454"/>
      <c r="I46" s="454"/>
      <c r="J46" s="454"/>
      <c r="K46" s="454"/>
      <c r="L46" s="454"/>
      <c r="M46" s="454"/>
    </row>
    <row r="47" spans="5:13" s="465" customFormat="1">
      <c r="E47" s="454"/>
      <c r="F47" s="454"/>
      <c r="G47" s="454"/>
      <c r="H47" s="454"/>
      <c r="I47" s="454"/>
      <c r="J47" s="454"/>
      <c r="K47" s="454"/>
      <c r="L47" s="454"/>
      <c r="M47" s="454"/>
    </row>
    <row r="48" spans="5:13" s="465" customFormat="1">
      <c r="E48" s="454"/>
      <c r="F48" s="454"/>
      <c r="G48" s="454"/>
      <c r="H48" s="454"/>
      <c r="I48" s="454"/>
      <c r="J48" s="454"/>
      <c r="K48" s="454"/>
      <c r="L48" s="454"/>
      <c r="M48" s="454"/>
    </row>
    <row r="49" spans="5:13" s="465" customFormat="1">
      <c r="E49" s="454"/>
      <c r="F49" s="454"/>
      <c r="G49" s="454"/>
      <c r="H49" s="454"/>
      <c r="I49" s="454"/>
      <c r="J49" s="454"/>
      <c r="K49" s="454"/>
      <c r="L49" s="454"/>
      <c r="M49" s="454"/>
    </row>
    <row r="50" spans="5:13" s="465" customFormat="1">
      <c r="E50" s="454"/>
      <c r="F50" s="454"/>
      <c r="G50" s="454"/>
      <c r="H50" s="454"/>
      <c r="I50" s="454"/>
      <c r="J50" s="454"/>
      <c r="K50" s="454"/>
      <c r="L50" s="454"/>
      <c r="M50" s="454"/>
    </row>
    <row r="51" spans="5:13" s="465" customFormat="1">
      <c r="E51" s="454"/>
      <c r="F51" s="454"/>
      <c r="G51" s="454"/>
      <c r="H51" s="454"/>
      <c r="I51" s="454"/>
      <c r="J51" s="454"/>
      <c r="K51" s="454"/>
      <c r="L51" s="454"/>
      <c r="M51" s="454"/>
    </row>
    <row r="52" spans="5:13" s="465" customFormat="1"/>
    <row r="53" spans="5:13" s="465" customFormat="1"/>
    <row r="54" spans="5:13" s="465" customFormat="1"/>
    <row r="55" spans="5:13" s="465" customFormat="1"/>
    <row r="56" spans="5:13" s="465" customFormat="1"/>
    <row r="57" spans="5:13" s="465" customFormat="1"/>
    <row r="58" spans="5:13" s="465" customFormat="1"/>
    <row r="59" spans="5:13" s="465" customFormat="1"/>
    <row r="60" spans="5:13" s="465" customFormat="1"/>
    <row r="61" spans="5:13" s="465" customFormat="1"/>
    <row r="62" spans="5:13" s="465" customFormat="1"/>
    <row r="63" spans="5:13" s="465" customFormat="1"/>
    <row r="64" spans="5:13" s="465" customFormat="1"/>
    <row r="65" s="465" customFormat="1"/>
    <row r="66" s="465" customFormat="1"/>
    <row r="67" s="465" customFormat="1"/>
    <row r="68" s="465" customFormat="1"/>
    <row r="69" s="465" customFormat="1"/>
    <row r="70" s="465" customFormat="1"/>
    <row r="71" s="465" customFormat="1"/>
    <row r="72" s="465" customFormat="1"/>
    <row r="73" s="465" customFormat="1"/>
    <row r="74" s="465" customFormat="1"/>
    <row r="75" s="465" customFormat="1"/>
    <row r="76" s="465" customFormat="1"/>
    <row r="77" s="465" customFormat="1"/>
    <row r="78" s="465" customFormat="1"/>
    <row r="79" s="465" customFormat="1"/>
    <row r="80" s="465" customFormat="1"/>
    <row r="81" s="465" customFormat="1"/>
    <row r="82" s="465" customFormat="1"/>
    <row r="83" s="465" customFormat="1"/>
    <row r="84" s="465" customFormat="1"/>
    <row r="85" s="465" customFormat="1"/>
    <row r="86" s="465" customFormat="1"/>
    <row r="87" s="465" customFormat="1"/>
    <row r="88" s="465" customFormat="1"/>
    <row r="89" s="465" customFormat="1"/>
    <row r="90" s="465" customFormat="1"/>
    <row r="91" s="465" customFormat="1"/>
    <row r="92" s="465" customFormat="1"/>
    <row r="93" s="465" customFormat="1"/>
    <row r="94" s="465" customFormat="1"/>
    <row r="95" s="465" customFormat="1"/>
    <row r="96" s="465" customFormat="1"/>
    <row r="97" s="465" customFormat="1"/>
    <row r="98" s="465" customFormat="1"/>
    <row r="99" s="465" customFormat="1"/>
    <row r="100" s="465" customFormat="1"/>
    <row r="101" s="465" customFormat="1"/>
    <row r="102" s="465" customFormat="1"/>
    <row r="103" s="465" customFormat="1"/>
    <row r="104" s="465" customFormat="1"/>
    <row r="105" s="465" customFormat="1"/>
    <row r="106" s="465" customFormat="1"/>
    <row r="107" s="465" customFormat="1"/>
    <row r="108" s="465" customFormat="1"/>
    <row r="109" s="465" customFormat="1"/>
    <row r="110" s="465" customFormat="1"/>
    <row r="111" s="465" customFormat="1"/>
    <row r="112" s="465" customFormat="1"/>
  </sheetData>
  <mergeCells count="23">
    <mergeCell ref="G16:G31"/>
    <mergeCell ref="F27:F31"/>
    <mergeCell ref="B2:B8"/>
    <mergeCell ref="C6:C8"/>
    <mergeCell ref="F6:F8"/>
    <mergeCell ref="C16:C19"/>
    <mergeCell ref="F16:F19"/>
    <mergeCell ref="G2:G8"/>
    <mergeCell ref="G9:G15"/>
    <mergeCell ref="C2:C5"/>
    <mergeCell ref="F2:F5"/>
    <mergeCell ref="C24:C25"/>
    <mergeCell ref="F24:F25"/>
    <mergeCell ref="A2:A29"/>
    <mergeCell ref="F20:F23"/>
    <mergeCell ref="C9:C12"/>
    <mergeCell ref="F9:F12"/>
    <mergeCell ref="C20:C23"/>
    <mergeCell ref="C13:C15"/>
    <mergeCell ref="B9:B15"/>
    <mergeCell ref="F13:F15"/>
    <mergeCell ref="C27:C31"/>
    <mergeCell ref="B16:B31"/>
  </mergeCells>
  <pageMargins left="0.7" right="0.7" top="0.75" bottom="0.75" header="0.3" footer="0.3"/>
  <pageSetup scale="70" orientation="portrait" r:id="rId1"/>
  <colBreaks count="1" manualBreakCount="1">
    <brk id="7" max="1048575" man="1"/>
  </colBreaks>
  <ignoredErrors>
    <ignoredError sqref="F9 F20 F13 F16 F27" formulaRange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062"/>
  <sheetViews>
    <sheetView showGridLines="0" zoomScale="50" zoomScaleNormal="50" zoomScaleSheetLayoutView="70" workbookViewId="0">
      <pane ySplit="1" topLeftCell="A98" activePane="bottomLeft" state="frozen"/>
      <selection pane="bottomLeft" activeCell="D113" sqref="D113"/>
    </sheetView>
  </sheetViews>
  <sheetFormatPr baseColWidth="10" defaultRowHeight="18.75"/>
  <cols>
    <col min="1" max="1" width="20.85546875" style="64" customWidth="1"/>
    <col min="2" max="2" width="25.140625" style="65" customWidth="1"/>
    <col min="3" max="3" width="33" style="69" bestFit="1" customWidth="1"/>
    <col min="4" max="4" width="47" style="65" customWidth="1"/>
    <col min="5" max="5" width="23.140625" style="60" hidden="1" customWidth="1"/>
    <col min="6" max="6" width="22" style="60" hidden="1" customWidth="1"/>
    <col min="7" max="7" width="20.85546875" style="60" hidden="1" customWidth="1"/>
    <col min="8" max="8" width="18.5703125" style="60" hidden="1" customWidth="1"/>
    <col min="9" max="9" width="18.140625" style="60" hidden="1" customWidth="1"/>
    <col min="10" max="10" width="17.140625" style="60" customWidth="1"/>
    <col min="11" max="11" width="17.42578125" style="60" customWidth="1"/>
    <col min="12" max="12" width="17.42578125" style="59" customWidth="1"/>
    <col min="13" max="13" width="17.42578125" style="480" customWidth="1"/>
    <col min="14" max="54" width="11.42578125" style="477"/>
    <col min="55" max="16384" width="11.42578125" style="60"/>
  </cols>
  <sheetData>
    <row r="1" spans="1:13" ht="47.25" customHeight="1">
      <c r="A1" s="62" t="s">
        <v>146</v>
      </c>
      <c r="B1" s="141" t="s">
        <v>152</v>
      </c>
      <c r="C1" s="141" t="s">
        <v>147</v>
      </c>
      <c r="D1" s="141" t="s">
        <v>289</v>
      </c>
      <c r="E1" s="141" t="s">
        <v>239</v>
      </c>
      <c r="F1" s="141" t="s">
        <v>238</v>
      </c>
      <c r="G1" s="141" t="s">
        <v>150</v>
      </c>
      <c r="H1" s="176" t="s">
        <v>237</v>
      </c>
      <c r="I1" s="141" t="s">
        <v>143</v>
      </c>
      <c r="J1" s="176" t="s">
        <v>141</v>
      </c>
      <c r="K1" s="141" t="s">
        <v>160</v>
      </c>
      <c r="L1" s="63" t="s">
        <v>158</v>
      </c>
      <c r="M1" s="479"/>
    </row>
    <row r="2" spans="1:13" ht="24" customHeight="1">
      <c r="A2" s="781" t="s">
        <v>92</v>
      </c>
      <c r="B2" s="891"/>
      <c r="C2" s="818" t="s">
        <v>17</v>
      </c>
      <c r="D2" s="197" t="s">
        <v>544</v>
      </c>
      <c r="E2" s="278">
        <v>2</v>
      </c>
      <c r="F2" s="278">
        <v>1</v>
      </c>
      <c r="G2" s="278">
        <v>1</v>
      </c>
      <c r="H2" s="278"/>
      <c r="I2" s="278">
        <v>1</v>
      </c>
      <c r="J2" s="341">
        <v>5</v>
      </c>
      <c r="K2" s="807">
        <f>SUM(E2:J5)</f>
        <v>15</v>
      </c>
      <c r="L2" s="854">
        <f>K2</f>
        <v>15</v>
      </c>
    </row>
    <row r="3" spans="1:13" ht="24" customHeight="1">
      <c r="A3" s="782"/>
      <c r="B3" s="891"/>
      <c r="C3" s="818"/>
      <c r="D3" s="197" t="s">
        <v>545</v>
      </c>
      <c r="E3" s="278">
        <v>1</v>
      </c>
      <c r="F3" s="278"/>
      <c r="G3" s="278"/>
      <c r="H3" s="278"/>
      <c r="I3" s="278"/>
      <c r="J3" s="341"/>
      <c r="K3" s="807"/>
      <c r="L3" s="815"/>
    </row>
    <row r="4" spans="1:13" ht="24" customHeight="1">
      <c r="A4" s="782"/>
      <c r="B4" s="891"/>
      <c r="C4" s="818"/>
      <c r="D4" s="197" t="s">
        <v>546</v>
      </c>
      <c r="E4" s="278"/>
      <c r="F4" s="278"/>
      <c r="G4" s="278"/>
      <c r="H4" s="278"/>
      <c r="I4" s="278"/>
      <c r="J4" s="341">
        <v>1</v>
      </c>
      <c r="K4" s="807"/>
      <c r="L4" s="815"/>
    </row>
    <row r="5" spans="1:13" ht="24" customHeight="1">
      <c r="A5" s="782"/>
      <c r="B5" s="891"/>
      <c r="C5" s="818"/>
      <c r="D5" s="197" t="s">
        <v>547</v>
      </c>
      <c r="E5" s="278">
        <v>2</v>
      </c>
      <c r="F5" s="278"/>
      <c r="G5" s="278"/>
      <c r="H5" s="278"/>
      <c r="I5" s="278"/>
      <c r="J5" s="341">
        <v>1</v>
      </c>
      <c r="K5" s="807"/>
      <c r="L5" s="816"/>
    </row>
    <row r="6" spans="1:13" ht="24" customHeight="1">
      <c r="A6" s="782"/>
      <c r="B6" s="943" t="s">
        <v>144</v>
      </c>
      <c r="C6" s="823" t="s">
        <v>126</v>
      </c>
      <c r="D6" s="164" t="s">
        <v>540</v>
      </c>
      <c r="E6" s="279"/>
      <c r="F6" s="279"/>
      <c r="G6" s="279"/>
      <c r="H6" s="279"/>
      <c r="I6" s="279"/>
      <c r="J6" s="342"/>
      <c r="K6" s="834">
        <f>SUM(E6:J9)</f>
        <v>0</v>
      </c>
      <c r="L6" s="946">
        <f>SUM(K6:K16)</f>
        <v>2</v>
      </c>
      <c r="M6" s="480">
        <f>L6</f>
        <v>2</v>
      </c>
    </row>
    <row r="7" spans="1:13" ht="24" customHeight="1">
      <c r="A7" s="782"/>
      <c r="B7" s="943"/>
      <c r="C7" s="823"/>
      <c r="D7" s="164" t="s">
        <v>541</v>
      </c>
      <c r="E7" s="279"/>
      <c r="F7" s="279"/>
      <c r="G7" s="279"/>
      <c r="H7" s="279"/>
      <c r="I7" s="279"/>
      <c r="J7" s="342"/>
      <c r="K7" s="834"/>
      <c r="L7" s="947"/>
    </row>
    <row r="8" spans="1:13" ht="24" customHeight="1">
      <c r="A8" s="782"/>
      <c r="B8" s="943"/>
      <c r="C8" s="823"/>
      <c r="D8" s="164" t="s">
        <v>542</v>
      </c>
      <c r="E8" s="279"/>
      <c r="F8" s="279"/>
      <c r="G8" s="279"/>
      <c r="H8" s="279"/>
      <c r="I8" s="279"/>
      <c r="J8" s="342"/>
      <c r="K8" s="834"/>
      <c r="L8" s="947"/>
    </row>
    <row r="9" spans="1:13" ht="24" customHeight="1">
      <c r="A9" s="782"/>
      <c r="B9" s="943"/>
      <c r="C9" s="823"/>
      <c r="D9" s="164" t="s">
        <v>543</v>
      </c>
      <c r="E9" s="279"/>
      <c r="F9" s="279"/>
      <c r="G9" s="279"/>
      <c r="H9" s="279"/>
      <c r="I9" s="279"/>
      <c r="J9" s="342"/>
      <c r="K9" s="834"/>
      <c r="L9" s="947"/>
    </row>
    <row r="10" spans="1:13" ht="24" customHeight="1">
      <c r="A10" s="782"/>
      <c r="B10" s="943"/>
      <c r="C10" s="823" t="s">
        <v>935</v>
      </c>
      <c r="D10" s="164" t="s">
        <v>938</v>
      </c>
      <c r="E10" s="279"/>
      <c r="F10" s="279">
        <v>1</v>
      </c>
      <c r="G10" s="279"/>
      <c r="H10" s="279"/>
      <c r="I10" s="279"/>
      <c r="J10" s="342"/>
      <c r="K10" s="834">
        <f>SUM(E10:J13)</f>
        <v>2</v>
      </c>
      <c r="L10" s="947"/>
    </row>
    <row r="11" spans="1:13" ht="24" customHeight="1">
      <c r="A11" s="782"/>
      <c r="B11" s="943"/>
      <c r="C11" s="823"/>
      <c r="D11" s="164" t="s">
        <v>937</v>
      </c>
      <c r="E11" s="279"/>
      <c r="F11" s="279"/>
      <c r="G11" s="279"/>
      <c r="H11" s="279"/>
      <c r="I11" s="279"/>
      <c r="J11" s="342"/>
      <c r="K11" s="834"/>
      <c r="L11" s="947"/>
    </row>
    <row r="12" spans="1:13" ht="24" customHeight="1">
      <c r="A12" s="782"/>
      <c r="B12" s="943"/>
      <c r="C12" s="823"/>
      <c r="D12" s="164" t="s">
        <v>936</v>
      </c>
      <c r="E12" s="279"/>
      <c r="F12" s="279">
        <v>1</v>
      </c>
      <c r="G12" s="279"/>
      <c r="H12" s="279"/>
      <c r="I12" s="279"/>
      <c r="J12" s="342"/>
      <c r="K12" s="834"/>
      <c r="L12" s="947"/>
    </row>
    <row r="13" spans="1:13" ht="24" customHeight="1">
      <c r="A13" s="782"/>
      <c r="B13" s="943"/>
      <c r="C13" s="823"/>
      <c r="D13" s="164" t="s">
        <v>939</v>
      </c>
      <c r="E13" s="279"/>
      <c r="F13" s="279"/>
      <c r="G13" s="279"/>
      <c r="H13" s="279"/>
      <c r="I13" s="279"/>
      <c r="J13" s="342"/>
      <c r="K13" s="834"/>
      <c r="L13" s="947"/>
    </row>
    <row r="14" spans="1:13" ht="24" customHeight="1">
      <c r="A14" s="782"/>
      <c r="B14" s="943"/>
      <c r="C14" s="823" t="s">
        <v>286</v>
      </c>
      <c r="D14" s="164" t="s">
        <v>539</v>
      </c>
      <c r="E14" s="279"/>
      <c r="F14" s="279"/>
      <c r="G14" s="279"/>
      <c r="H14" s="279"/>
      <c r="I14" s="279"/>
      <c r="J14" s="342"/>
      <c r="K14" s="834">
        <f>SUM(E14:J15)</f>
        <v>0</v>
      </c>
      <c r="L14" s="947"/>
    </row>
    <row r="15" spans="1:13" ht="24" customHeight="1">
      <c r="A15" s="782"/>
      <c r="B15" s="943"/>
      <c r="C15" s="823"/>
      <c r="D15" s="164" t="s">
        <v>924</v>
      </c>
      <c r="E15" s="279"/>
      <c r="F15" s="279"/>
      <c r="G15" s="279"/>
      <c r="H15" s="279"/>
      <c r="I15" s="279"/>
      <c r="J15" s="342"/>
      <c r="K15" s="834"/>
      <c r="L15" s="947"/>
    </row>
    <row r="16" spans="1:13" ht="24" customHeight="1">
      <c r="A16" s="782"/>
      <c r="B16" s="943"/>
      <c r="C16" s="243" t="s">
        <v>14</v>
      </c>
      <c r="D16" s="164"/>
      <c r="E16" s="279"/>
      <c r="F16" s="279"/>
      <c r="G16" s="279"/>
      <c r="H16" s="279"/>
      <c r="I16" s="279"/>
      <c r="J16" s="342"/>
      <c r="K16" s="208">
        <f>SUM(E16:J16)</f>
        <v>0</v>
      </c>
      <c r="L16" s="947"/>
    </row>
    <row r="17" spans="1:13" ht="24" customHeight="1">
      <c r="A17" s="782"/>
      <c r="B17" s="891" t="s">
        <v>2</v>
      </c>
      <c r="C17" s="818" t="s">
        <v>27</v>
      </c>
      <c r="D17" s="197" t="s">
        <v>553</v>
      </c>
      <c r="E17" s="278"/>
      <c r="F17" s="278"/>
      <c r="G17" s="278"/>
      <c r="H17" s="278"/>
      <c r="I17" s="278"/>
      <c r="J17" s="341"/>
      <c r="K17" s="807">
        <f>SUM(E17:J19)</f>
        <v>0</v>
      </c>
      <c r="L17" s="854">
        <f>SUM(K17:K24)</f>
        <v>0</v>
      </c>
    </row>
    <row r="18" spans="1:13" ht="24" customHeight="1">
      <c r="A18" s="782"/>
      <c r="B18" s="891"/>
      <c r="C18" s="818"/>
      <c r="D18" s="197" t="s">
        <v>554</v>
      </c>
      <c r="E18" s="278"/>
      <c r="F18" s="278"/>
      <c r="G18" s="278"/>
      <c r="H18" s="278"/>
      <c r="I18" s="278"/>
      <c r="J18" s="341"/>
      <c r="K18" s="807"/>
      <c r="L18" s="815"/>
    </row>
    <row r="19" spans="1:13" ht="24" customHeight="1">
      <c r="A19" s="782"/>
      <c r="B19" s="891"/>
      <c r="C19" s="818"/>
      <c r="D19" s="197" t="s">
        <v>555</v>
      </c>
      <c r="E19" s="278"/>
      <c r="F19" s="278"/>
      <c r="G19" s="278"/>
      <c r="H19" s="278"/>
      <c r="I19" s="278"/>
      <c r="J19" s="341"/>
      <c r="K19" s="807"/>
      <c r="L19" s="815"/>
    </row>
    <row r="20" spans="1:13" ht="24" customHeight="1">
      <c r="A20" s="782"/>
      <c r="B20" s="891"/>
      <c r="C20" s="818" t="s">
        <v>28</v>
      </c>
      <c r="D20" s="197" t="s">
        <v>548</v>
      </c>
      <c r="E20" s="278"/>
      <c r="F20" s="278"/>
      <c r="G20" s="278"/>
      <c r="H20" s="278"/>
      <c r="I20" s="278"/>
      <c r="J20" s="341"/>
      <c r="K20" s="807">
        <f>SUM(E20:J21)</f>
        <v>0</v>
      </c>
      <c r="L20" s="815"/>
      <c r="M20" s="480">
        <f>L17</f>
        <v>0</v>
      </c>
    </row>
    <row r="21" spans="1:13" ht="24" customHeight="1">
      <c r="A21" s="782"/>
      <c r="B21" s="891"/>
      <c r="C21" s="818"/>
      <c r="D21" s="197" t="s">
        <v>549</v>
      </c>
      <c r="E21" s="278"/>
      <c r="F21" s="278"/>
      <c r="G21" s="278"/>
      <c r="H21" s="278"/>
      <c r="I21" s="278"/>
      <c r="J21" s="341"/>
      <c r="K21" s="807"/>
      <c r="L21" s="815"/>
    </row>
    <row r="22" spans="1:13" ht="24" customHeight="1">
      <c r="A22" s="782"/>
      <c r="B22" s="891"/>
      <c r="C22" s="818" t="s">
        <v>211</v>
      </c>
      <c r="D22" s="197" t="s">
        <v>550</v>
      </c>
      <c r="E22" s="278"/>
      <c r="F22" s="278"/>
      <c r="G22" s="278"/>
      <c r="H22" s="278"/>
      <c r="I22" s="278"/>
      <c r="J22" s="341"/>
      <c r="K22" s="807">
        <f>SUM(E22:J24)</f>
        <v>0</v>
      </c>
      <c r="L22" s="815"/>
    </row>
    <row r="23" spans="1:13" ht="24" customHeight="1">
      <c r="A23" s="782"/>
      <c r="B23" s="891"/>
      <c r="C23" s="818"/>
      <c r="D23" s="197" t="s">
        <v>551</v>
      </c>
      <c r="E23" s="278"/>
      <c r="F23" s="278"/>
      <c r="G23" s="278"/>
      <c r="H23" s="278"/>
      <c r="I23" s="278"/>
      <c r="J23" s="341"/>
      <c r="K23" s="807"/>
      <c r="L23" s="815"/>
    </row>
    <row r="24" spans="1:13" ht="24" customHeight="1">
      <c r="A24" s="782"/>
      <c r="B24" s="891"/>
      <c r="C24" s="818"/>
      <c r="D24" s="197" t="s">
        <v>552</v>
      </c>
      <c r="E24" s="278"/>
      <c r="F24" s="278"/>
      <c r="G24" s="278"/>
      <c r="H24" s="278"/>
      <c r="I24" s="278"/>
      <c r="J24" s="341"/>
      <c r="K24" s="807"/>
      <c r="L24" s="816"/>
    </row>
    <row r="25" spans="1:13" ht="24" customHeight="1">
      <c r="A25" s="782"/>
      <c r="B25" s="945" t="s">
        <v>151</v>
      </c>
      <c r="C25" s="823" t="s">
        <v>107</v>
      </c>
      <c r="D25" s="164" t="s">
        <v>989</v>
      </c>
      <c r="E25" s="280"/>
      <c r="F25" s="280"/>
      <c r="G25" s="280"/>
      <c r="H25" s="280"/>
      <c r="I25" s="280"/>
      <c r="J25" s="343"/>
      <c r="K25" s="808">
        <f>SUM(E25:J26)</f>
        <v>1</v>
      </c>
      <c r="L25" s="855">
        <f>SUM(K25:K26)</f>
        <v>1</v>
      </c>
      <c r="M25" s="480">
        <f>L25</f>
        <v>1</v>
      </c>
    </row>
    <row r="26" spans="1:13" ht="24" customHeight="1">
      <c r="A26" s="782"/>
      <c r="B26" s="945"/>
      <c r="C26" s="823"/>
      <c r="D26" s="164" t="s">
        <v>948</v>
      </c>
      <c r="E26" s="280"/>
      <c r="F26" s="280">
        <v>1</v>
      </c>
      <c r="G26" s="280"/>
      <c r="H26" s="280"/>
      <c r="I26" s="280"/>
      <c r="J26" s="343"/>
      <c r="K26" s="808"/>
      <c r="L26" s="857"/>
    </row>
    <row r="27" spans="1:13" ht="24" customHeight="1">
      <c r="A27" s="782"/>
      <c r="B27" s="891" t="s">
        <v>148</v>
      </c>
      <c r="C27" s="251" t="s">
        <v>168</v>
      </c>
      <c r="D27" s="197"/>
      <c r="E27" s="278"/>
      <c r="F27" s="278"/>
      <c r="G27" s="278"/>
      <c r="H27" s="278"/>
      <c r="I27" s="278"/>
      <c r="J27" s="341"/>
      <c r="K27" s="209">
        <f>SUM(E27:J27)</f>
        <v>0</v>
      </c>
      <c r="L27" s="854">
        <f>SUM(K27:K74)</f>
        <v>15</v>
      </c>
    </row>
    <row r="28" spans="1:13" ht="24" customHeight="1">
      <c r="A28" s="782"/>
      <c r="B28" s="891"/>
      <c r="C28" s="845" t="s">
        <v>588</v>
      </c>
      <c r="D28" s="197" t="s">
        <v>589</v>
      </c>
      <c r="E28" s="278"/>
      <c r="F28" s="278"/>
      <c r="G28" s="278"/>
      <c r="H28" s="278"/>
      <c r="I28" s="278"/>
      <c r="J28" s="341"/>
      <c r="K28" s="807">
        <f>SUM(E28:J35)</f>
        <v>2</v>
      </c>
      <c r="L28" s="815"/>
    </row>
    <row r="29" spans="1:13" ht="24" customHeight="1">
      <c r="A29" s="782"/>
      <c r="B29" s="891"/>
      <c r="C29" s="845"/>
      <c r="D29" s="197" t="s">
        <v>590</v>
      </c>
      <c r="E29" s="278"/>
      <c r="F29" s="278"/>
      <c r="G29" s="278"/>
      <c r="H29" s="278"/>
      <c r="I29" s="278"/>
      <c r="J29" s="341"/>
      <c r="K29" s="807"/>
      <c r="L29" s="815"/>
    </row>
    <row r="30" spans="1:13" ht="24" customHeight="1">
      <c r="A30" s="782"/>
      <c r="B30" s="891"/>
      <c r="C30" s="845"/>
      <c r="D30" s="197" t="s">
        <v>591</v>
      </c>
      <c r="E30" s="278"/>
      <c r="F30" s="278"/>
      <c r="G30" s="278"/>
      <c r="H30" s="278"/>
      <c r="I30" s="278"/>
      <c r="J30" s="341"/>
      <c r="K30" s="807"/>
      <c r="L30" s="815"/>
    </row>
    <row r="31" spans="1:13" ht="24" customHeight="1">
      <c r="A31" s="782"/>
      <c r="B31" s="891"/>
      <c r="C31" s="845"/>
      <c r="D31" s="197" t="s">
        <v>592</v>
      </c>
      <c r="E31" s="278"/>
      <c r="F31" s="278"/>
      <c r="G31" s="278"/>
      <c r="H31" s="278"/>
      <c r="I31" s="278"/>
      <c r="J31" s="341"/>
      <c r="K31" s="807"/>
      <c r="L31" s="815"/>
    </row>
    <row r="32" spans="1:13" ht="24" customHeight="1">
      <c r="A32" s="782"/>
      <c r="B32" s="891"/>
      <c r="C32" s="845"/>
      <c r="D32" s="197" t="s">
        <v>593</v>
      </c>
      <c r="E32" s="278"/>
      <c r="F32" s="278"/>
      <c r="G32" s="278"/>
      <c r="H32" s="278"/>
      <c r="I32" s="278"/>
      <c r="J32" s="341"/>
      <c r="K32" s="807"/>
      <c r="L32" s="815"/>
    </row>
    <row r="33" spans="1:12" ht="24" customHeight="1">
      <c r="A33" s="782"/>
      <c r="B33" s="891"/>
      <c r="C33" s="845"/>
      <c r="D33" s="197" t="s">
        <v>923</v>
      </c>
      <c r="E33" s="278"/>
      <c r="F33" s="278"/>
      <c r="G33" s="278"/>
      <c r="H33" s="278"/>
      <c r="I33" s="278"/>
      <c r="J33" s="341"/>
      <c r="K33" s="807"/>
      <c r="L33" s="815"/>
    </row>
    <row r="34" spans="1:12" ht="24" customHeight="1">
      <c r="A34" s="782"/>
      <c r="B34" s="891"/>
      <c r="C34" s="845"/>
      <c r="D34" s="197" t="s">
        <v>594</v>
      </c>
      <c r="E34" s="278">
        <v>1</v>
      </c>
      <c r="F34" s="278"/>
      <c r="G34" s="278"/>
      <c r="H34" s="278"/>
      <c r="I34" s="278"/>
      <c r="J34" s="341"/>
      <c r="K34" s="807"/>
      <c r="L34" s="815"/>
    </row>
    <row r="35" spans="1:12" ht="24" customHeight="1">
      <c r="A35" s="782"/>
      <c r="B35" s="891"/>
      <c r="C35" s="845"/>
      <c r="D35" s="197" t="s">
        <v>595</v>
      </c>
      <c r="E35" s="278">
        <v>1</v>
      </c>
      <c r="F35" s="278"/>
      <c r="G35" s="278"/>
      <c r="H35" s="278"/>
      <c r="I35" s="278"/>
      <c r="J35" s="341"/>
      <c r="K35" s="807"/>
      <c r="L35" s="815"/>
    </row>
    <row r="36" spans="1:12" ht="24" customHeight="1">
      <c r="A36" s="782"/>
      <c r="B36" s="891"/>
      <c r="C36" s="818" t="s">
        <v>243</v>
      </c>
      <c r="D36" s="197" t="s">
        <v>916</v>
      </c>
      <c r="E36" s="278"/>
      <c r="F36" s="278"/>
      <c r="G36" s="278"/>
      <c r="H36" s="278"/>
      <c r="I36" s="278"/>
      <c r="J36" s="341"/>
      <c r="K36" s="807">
        <f>SUM(E36:J37)</f>
        <v>1</v>
      </c>
      <c r="L36" s="815"/>
    </row>
    <row r="37" spans="1:12" ht="24" customHeight="1">
      <c r="A37" s="782"/>
      <c r="B37" s="891"/>
      <c r="C37" s="818"/>
      <c r="D37" s="197" t="s">
        <v>596</v>
      </c>
      <c r="E37" s="278">
        <v>1</v>
      </c>
      <c r="F37" s="278"/>
      <c r="G37" s="278"/>
      <c r="H37" s="278"/>
      <c r="I37" s="278"/>
      <c r="J37" s="341"/>
      <c r="K37" s="807"/>
      <c r="L37" s="815"/>
    </row>
    <row r="38" spans="1:12" ht="24" customHeight="1">
      <c r="A38" s="782"/>
      <c r="B38" s="891"/>
      <c r="C38" s="818" t="s">
        <v>1122</v>
      </c>
      <c r="D38" s="197" t="s">
        <v>1120</v>
      </c>
      <c r="E38" s="278"/>
      <c r="F38" s="278"/>
      <c r="G38" s="278"/>
      <c r="H38" s="278"/>
      <c r="I38" s="278"/>
      <c r="J38" s="341"/>
      <c r="K38" s="807">
        <f>SUM(E38:J40)</f>
        <v>0</v>
      </c>
      <c r="L38" s="815"/>
    </row>
    <row r="39" spans="1:12" ht="24" customHeight="1">
      <c r="A39" s="782"/>
      <c r="B39" s="891"/>
      <c r="C39" s="818"/>
      <c r="D39" s="197" t="s">
        <v>1121</v>
      </c>
      <c r="E39" s="278"/>
      <c r="F39" s="278"/>
      <c r="G39" s="278"/>
      <c r="H39" s="278"/>
      <c r="I39" s="278"/>
      <c r="J39" s="341"/>
      <c r="K39" s="807"/>
      <c r="L39" s="815"/>
    </row>
    <row r="40" spans="1:12" ht="24" customHeight="1">
      <c r="A40" s="782"/>
      <c r="B40" s="891"/>
      <c r="C40" s="818"/>
      <c r="D40" s="197" t="s">
        <v>1123</v>
      </c>
      <c r="E40" s="278"/>
      <c r="F40" s="278"/>
      <c r="G40" s="278"/>
      <c r="H40" s="278"/>
      <c r="I40" s="278"/>
      <c r="J40" s="341"/>
      <c r="K40" s="807"/>
      <c r="L40" s="815"/>
    </row>
    <row r="41" spans="1:12" ht="24" customHeight="1">
      <c r="A41" s="782"/>
      <c r="B41" s="891"/>
      <c r="C41" s="818" t="s">
        <v>990</v>
      </c>
      <c r="D41" s="197" t="s">
        <v>419</v>
      </c>
      <c r="E41" s="278"/>
      <c r="F41" s="278"/>
      <c r="G41" s="278"/>
      <c r="H41" s="278"/>
      <c r="I41" s="278"/>
      <c r="J41" s="341"/>
      <c r="K41" s="807">
        <f>SUM(E41:J42)</f>
        <v>0</v>
      </c>
      <c r="L41" s="815"/>
    </row>
    <row r="42" spans="1:12" ht="24" customHeight="1">
      <c r="A42" s="782"/>
      <c r="B42" s="891"/>
      <c r="C42" s="818"/>
      <c r="D42" s="197" t="s">
        <v>1131</v>
      </c>
      <c r="E42" s="278"/>
      <c r="F42" s="278"/>
      <c r="G42" s="278"/>
      <c r="H42" s="278"/>
      <c r="I42" s="278"/>
      <c r="J42" s="341"/>
      <c r="K42" s="807"/>
      <c r="L42" s="815"/>
    </row>
    <row r="43" spans="1:12" ht="24" customHeight="1">
      <c r="A43" s="782"/>
      <c r="B43" s="891"/>
      <c r="C43" s="818" t="s">
        <v>240</v>
      </c>
      <c r="D43" s="197" t="s">
        <v>603</v>
      </c>
      <c r="E43" s="278"/>
      <c r="F43" s="278"/>
      <c r="G43" s="278"/>
      <c r="H43" s="278"/>
      <c r="I43" s="278"/>
      <c r="J43" s="341"/>
      <c r="K43" s="807"/>
      <c r="L43" s="815"/>
    </row>
    <row r="44" spans="1:12" ht="24" customHeight="1">
      <c r="A44" s="782"/>
      <c r="B44" s="891"/>
      <c r="C44" s="818"/>
      <c r="D44" s="197" t="s">
        <v>604</v>
      </c>
      <c r="E44" s="278"/>
      <c r="F44" s="278"/>
      <c r="G44" s="278"/>
      <c r="H44" s="278"/>
      <c r="I44" s="278"/>
      <c r="J44" s="341"/>
      <c r="K44" s="807"/>
      <c r="L44" s="815"/>
    </row>
    <row r="45" spans="1:12" ht="24" customHeight="1">
      <c r="A45" s="782"/>
      <c r="B45" s="891"/>
      <c r="C45" s="818"/>
      <c r="D45" s="197" t="s">
        <v>605</v>
      </c>
      <c r="E45" s="278"/>
      <c r="F45" s="278"/>
      <c r="G45" s="278"/>
      <c r="H45" s="278"/>
      <c r="I45" s="278"/>
      <c r="J45" s="341"/>
      <c r="K45" s="807"/>
      <c r="L45" s="815"/>
    </row>
    <row r="46" spans="1:12" ht="24" customHeight="1">
      <c r="A46" s="782"/>
      <c r="B46" s="891"/>
      <c r="C46" s="818"/>
      <c r="D46" s="197" t="s">
        <v>606</v>
      </c>
      <c r="E46" s="278"/>
      <c r="F46" s="278"/>
      <c r="G46" s="278"/>
      <c r="H46" s="278"/>
      <c r="I46" s="278"/>
      <c r="J46" s="341"/>
      <c r="K46" s="807"/>
      <c r="L46" s="815"/>
    </row>
    <row r="47" spans="1:12" ht="24" customHeight="1">
      <c r="A47" s="782"/>
      <c r="B47" s="891"/>
      <c r="C47" s="818" t="s">
        <v>41</v>
      </c>
      <c r="D47" s="197" t="s">
        <v>597</v>
      </c>
      <c r="E47" s="278"/>
      <c r="F47" s="278"/>
      <c r="G47" s="278"/>
      <c r="H47" s="278"/>
      <c r="I47" s="278"/>
      <c r="J47" s="341"/>
      <c r="K47" s="807">
        <f>SUM(E47:J53)</f>
        <v>2</v>
      </c>
      <c r="L47" s="815"/>
    </row>
    <row r="48" spans="1:12" ht="24" customHeight="1">
      <c r="A48" s="782"/>
      <c r="B48" s="891"/>
      <c r="C48" s="818"/>
      <c r="D48" s="197" t="s">
        <v>598</v>
      </c>
      <c r="E48" s="278"/>
      <c r="F48" s="278">
        <v>1</v>
      </c>
      <c r="G48" s="278">
        <v>1</v>
      </c>
      <c r="H48" s="278"/>
      <c r="I48" s="278"/>
      <c r="J48" s="341"/>
      <c r="K48" s="807"/>
      <c r="L48" s="815"/>
    </row>
    <row r="49" spans="1:12" ht="24" customHeight="1">
      <c r="A49" s="782"/>
      <c r="B49" s="891"/>
      <c r="C49" s="818"/>
      <c r="D49" s="197" t="s">
        <v>599</v>
      </c>
      <c r="E49" s="278"/>
      <c r="F49" s="278"/>
      <c r="G49" s="278"/>
      <c r="H49" s="278"/>
      <c r="I49" s="278"/>
      <c r="J49" s="341"/>
      <c r="K49" s="807"/>
      <c r="L49" s="815"/>
    </row>
    <row r="50" spans="1:12" ht="24" customHeight="1">
      <c r="A50" s="782"/>
      <c r="B50" s="891"/>
      <c r="C50" s="818"/>
      <c r="D50" s="197" t="s">
        <v>917</v>
      </c>
      <c r="E50" s="278"/>
      <c r="F50" s="278"/>
      <c r="G50" s="278"/>
      <c r="H50" s="278"/>
      <c r="I50" s="278"/>
      <c r="J50" s="341"/>
      <c r="K50" s="807"/>
      <c r="L50" s="815"/>
    </row>
    <row r="51" spans="1:12" ht="24" customHeight="1">
      <c r="A51" s="782"/>
      <c r="B51" s="891"/>
      <c r="C51" s="818"/>
      <c r="D51" s="198" t="s">
        <v>600</v>
      </c>
      <c r="E51" s="278"/>
      <c r="F51" s="278"/>
      <c r="G51" s="278"/>
      <c r="H51" s="278"/>
      <c r="I51" s="278"/>
      <c r="J51" s="341"/>
      <c r="K51" s="807"/>
      <c r="L51" s="815"/>
    </row>
    <row r="52" spans="1:12" ht="24" customHeight="1">
      <c r="A52" s="782"/>
      <c r="B52" s="891"/>
      <c r="C52" s="818"/>
      <c r="D52" s="197" t="s">
        <v>601</v>
      </c>
      <c r="E52" s="278"/>
      <c r="F52" s="278"/>
      <c r="G52" s="278"/>
      <c r="H52" s="278"/>
      <c r="I52" s="278"/>
      <c r="J52" s="341"/>
      <c r="K52" s="807"/>
      <c r="L52" s="815"/>
    </row>
    <row r="53" spans="1:12" ht="24" customHeight="1">
      <c r="A53" s="782"/>
      <c r="B53" s="891"/>
      <c r="C53" s="818"/>
      <c r="D53" s="197" t="s">
        <v>602</v>
      </c>
      <c r="E53" s="278"/>
      <c r="F53" s="278"/>
      <c r="G53" s="278"/>
      <c r="H53" s="278"/>
      <c r="I53" s="278"/>
      <c r="J53" s="341"/>
      <c r="K53" s="807"/>
      <c r="L53" s="815"/>
    </row>
    <row r="54" spans="1:12" ht="18" customHeight="1">
      <c r="A54" s="782"/>
      <c r="B54" s="891"/>
      <c r="C54" s="818" t="s">
        <v>950</v>
      </c>
      <c r="D54" s="210" t="s">
        <v>951</v>
      </c>
      <c r="E54" s="278">
        <v>1</v>
      </c>
      <c r="F54" s="278"/>
      <c r="G54" s="278"/>
      <c r="H54" s="278"/>
      <c r="I54" s="278"/>
      <c r="J54" s="341">
        <v>1</v>
      </c>
      <c r="K54" s="598"/>
      <c r="L54" s="815"/>
    </row>
    <row r="55" spans="1:12" ht="24" customHeight="1">
      <c r="A55" s="782"/>
      <c r="B55" s="891"/>
      <c r="C55" s="818"/>
      <c r="D55" s="197" t="s">
        <v>982</v>
      </c>
      <c r="E55" s="278"/>
      <c r="F55" s="278"/>
      <c r="G55" s="278"/>
      <c r="H55" s="278"/>
      <c r="I55" s="278"/>
      <c r="J55" s="341"/>
      <c r="K55" s="598"/>
      <c r="L55" s="815"/>
    </row>
    <row r="56" spans="1:12" ht="24" customHeight="1">
      <c r="A56" s="782"/>
      <c r="B56" s="891"/>
      <c r="C56" s="818" t="s">
        <v>222</v>
      </c>
      <c r="D56" s="197" t="s">
        <v>556</v>
      </c>
      <c r="E56" s="278"/>
      <c r="F56" s="278"/>
      <c r="G56" s="278"/>
      <c r="H56" s="278"/>
      <c r="I56" s="278"/>
      <c r="J56" s="341"/>
      <c r="K56" s="807">
        <f>SUM(E56:J58)</f>
        <v>0</v>
      </c>
      <c r="L56" s="815"/>
    </row>
    <row r="57" spans="1:12" ht="24" customHeight="1">
      <c r="A57" s="782"/>
      <c r="B57" s="891"/>
      <c r="C57" s="818"/>
      <c r="D57" s="197" t="s">
        <v>557</v>
      </c>
      <c r="E57" s="278"/>
      <c r="F57" s="278"/>
      <c r="G57" s="278"/>
      <c r="H57" s="278"/>
      <c r="I57" s="278"/>
      <c r="J57" s="341"/>
      <c r="K57" s="807"/>
      <c r="L57" s="815"/>
    </row>
    <row r="58" spans="1:12" ht="24" customHeight="1">
      <c r="A58" s="782"/>
      <c r="B58" s="891"/>
      <c r="C58" s="818"/>
      <c r="D58" s="197" t="s">
        <v>558</v>
      </c>
      <c r="E58" s="278"/>
      <c r="F58" s="278"/>
      <c r="G58" s="278"/>
      <c r="H58" s="278"/>
      <c r="I58" s="278"/>
      <c r="J58" s="341"/>
      <c r="K58" s="807"/>
      <c r="L58" s="815"/>
    </row>
    <row r="59" spans="1:12" ht="24" customHeight="1">
      <c r="A59" s="782"/>
      <c r="B59" s="891"/>
      <c r="C59" s="818" t="s">
        <v>241</v>
      </c>
      <c r="D59" s="197" t="s">
        <v>607</v>
      </c>
      <c r="E59" s="278">
        <v>1</v>
      </c>
      <c r="F59" s="278"/>
      <c r="G59" s="278"/>
      <c r="H59" s="278"/>
      <c r="I59" s="278"/>
      <c r="J59" s="341"/>
      <c r="K59" s="807">
        <f>SUM(E59:J62)</f>
        <v>5</v>
      </c>
      <c r="L59" s="815"/>
    </row>
    <row r="60" spans="1:12" ht="24" customHeight="1">
      <c r="A60" s="782"/>
      <c r="B60" s="891"/>
      <c r="C60" s="818"/>
      <c r="D60" s="197" t="s">
        <v>1169</v>
      </c>
      <c r="E60" s="278"/>
      <c r="F60" s="278">
        <v>1</v>
      </c>
      <c r="G60" s="278"/>
      <c r="H60" s="278"/>
      <c r="I60" s="278"/>
      <c r="J60" s="341">
        <v>1</v>
      </c>
      <c r="K60" s="807"/>
      <c r="L60" s="815"/>
    </row>
    <row r="61" spans="1:12" ht="24" customHeight="1">
      <c r="A61" s="782"/>
      <c r="B61" s="891"/>
      <c r="C61" s="818"/>
      <c r="D61" s="197" t="s">
        <v>1130</v>
      </c>
      <c r="E61" s="278"/>
      <c r="F61" s="278"/>
      <c r="G61" s="278"/>
      <c r="H61" s="278"/>
      <c r="I61" s="278"/>
      <c r="J61" s="341"/>
      <c r="K61" s="807"/>
      <c r="L61" s="815"/>
    </row>
    <row r="62" spans="1:12" ht="24" customHeight="1">
      <c r="A62" s="782"/>
      <c r="B62" s="891"/>
      <c r="C62" s="818"/>
      <c r="D62" s="197" t="s">
        <v>608</v>
      </c>
      <c r="E62" s="278">
        <v>1</v>
      </c>
      <c r="F62" s="278">
        <v>1</v>
      </c>
      <c r="G62" s="278"/>
      <c r="H62" s="278"/>
      <c r="I62" s="278"/>
      <c r="J62" s="341"/>
      <c r="K62" s="807"/>
      <c r="L62" s="815"/>
    </row>
    <row r="63" spans="1:12" ht="24" customHeight="1">
      <c r="A63" s="782"/>
      <c r="B63" s="891"/>
      <c r="C63" s="818" t="s">
        <v>42</v>
      </c>
      <c r="D63" s="197" t="s">
        <v>609</v>
      </c>
      <c r="E63" s="278"/>
      <c r="F63" s="278"/>
      <c r="G63" s="278"/>
      <c r="H63" s="278"/>
      <c r="I63" s="278"/>
      <c r="J63" s="341"/>
      <c r="K63" s="807">
        <f>SUM(E63:J67)</f>
        <v>0</v>
      </c>
      <c r="L63" s="815"/>
    </row>
    <row r="64" spans="1:12" ht="24" customHeight="1">
      <c r="A64" s="782"/>
      <c r="B64" s="891"/>
      <c r="C64" s="818"/>
      <c r="D64" s="197" t="s">
        <v>610</v>
      </c>
      <c r="E64" s="278"/>
      <c r="F64" s="278"/>
      <c r="G64" s="278"/>
      <c r="H64" s="278"/>
      <c r="I64" s="278"/>
      <c r="J64" s="341"/>
      <c r="K64" s="807"/>
      <c r="L64" s="815"/>
    </row>
    <row r="65" spans="1:13" ht="24" customHeight="1">
      <c r="A65" s="782"/>
      <c r="B65" s="891"/>
      <c r="C65" s="818"/>
      <c r="D65" s="197" t="s">
        <v>611</v>
      </c>
      <c r="E65" s="278"/>
      <c r="F65" s="278"/>
      <c r="G65" s="278"/>
      <c r="H65" s="278"/>
      <c r="I65" s="278"/>
      <c r="J65" s="341"/>
      <c r="K65" s="807"/>
      <c r="L65" s="815"/>
    </row>
    <row r="66" spans="1:13" ht="24" customHeight="1">
      <c r="A66" s="782"/>
      <c r="B66" s="891"/>
      <c r="C66" s="818"/>
      <c r="D66" s="197" t="s">
        <v>1017</v>
      </c>
      <c r="E66" s="278"/>
      <c r="F66" s="278"/>
      <c r="G66" s="278"/>
      <c r="H66" s="278"/>
      <c r="I66" s="278"/>
      <c r="J66" s="341"/>
      <c r="K66" s="807"/>
      <c r="L66" s="815"/>
    </row>
    <row r="67" spans="1:13" ht="26.25" customHeight="1">
      <c r="A67" s="782"/>
      <c r="B67" s="891"/>
      <c r="C67" s="818"/>
      <c r="D67" s="197" t="s">
        <v>949</v>
      </c>
      <c r="E67" s="278"/>
      <c r="F67" s="278"/>
      <c r="G67" s="278"/>
      <c r="H67" s="278"/>
      <c r="I67" s="278"/>
      <c r="J67" s="341"/>
      <c r="K67" s="807"/>
      <c r="L67" s="815"/>
    </row>
    <row r="68" spans="1:13" ht="24" customHeight="1">
      <c r="A68" s="782"/>
      <c r="B68" s="891"/>
      <c r="C68" s="818" t="s">
        <v>56</v>
      </c>
      <c r="D68" s="197" t="s">
        <v>559</v>
      </c>
      <c r="E68" s="278"/>
      <c r="F68" s="278"/>
      <c r="G68" s="278"/>
      <c r="H68" s="278"/>
      <c r="I68" s="278"/>
      <c r="J68" s="341"/>
      <c r="K68" s="807">
        <f>SUM(E68:J74)</f>
        <v>5</v>
      </c>
      <c r="L68" s="815"/>
      <c r="M68" s="480">
        <f>L27</f>
        <v>15</v>
      </c>
    </row>
    <row r="69" spans="1:13" ht="24" customHeight="1">
      <c r="A69" s="782"/>
      <c r="B69" s="891"/>
      <c r="C69" s="818"/>
      <c r="D69" s="197" t="s">
        <v>560</v>
      </c>
      <c r="E69" s="278">
        <v>2</v>
      </c>
      <c r="F69" s="278"/>
      <c r="G69" s="278"/>
      <c r="H69" s="278"/>
      <c r="I69" s="278"/>
      <c r="J69" s="341"/>
      <c r="K69" s="807"/>
      <c r="L69" s="815"/>
    </row>
    <row r="70" spans="1:13" ht="24" customHeight="1">
      <c r="A70" s="782"/>
      <c r="B70" s="891"/>
      <c r="C70" s="818"/>
      <c r="D70" s="197" t="s">
        <v>561</v>
      </c>
      <c r="E70" s="278">
        <v>1</v>
      </c>
      <c r="F70" s="278"/>
      <c r="G70" s="278"/>
      <c r="H70" s="278"/>
      <c r="I70" s="278"/>
      <c r="J70" s="341"/>
      <c r="K70" s="807"/>
      <c r="L70" s="815"/>
    </row>
    <row r="71" spans="1:13" ht="24" customHeight="1">
      <c r="A71" s="782"/>
      <c r="B71" s="891"/>
      <c r="C71" s="818"/>
      <c r="D71" s="197" t="s">
        <v>952</v>
      </c>
      <c r="E71" s="278">
        <v>2</v>
      </c>
      <c r="F71" s="278"/>
      <c r="G71" s="278"/>
      <c r="H71" s="278"/>
      <c r="I71" s="278"/>
      <c r="J71" s="341"/>
      <c r="K71" s="807"/>
      <c r="L71" s="815"/>
    </row>
    <row r="72" spans="1:13" ht="24" customHeight="1">
      <c r="A72" s="782"/>
      <c r="B72" s="891"/>
      <c r="C72" s="818"/>
      <c r="D72" s="197" t="s">
        <v>953</v>
      </c>
      <c r="E72" s="278"/>
      <c r="F72" s="278"/>
      <c r="G72" s="278"/>
      <c r="H72" s="278"/>
      <c r="I72" s="278"/>
      <c r="J72" s="341"/>
      <c r="K72" s="807"/>
      <c r="L72" s="815"/>
    </row>
    <row r="73" spans="1:13" ht="24" customHeight="1">
      <c r="A73" s="782"/>
      <c r="B73" s="891"/>
      <c r="C73" s="818"/>
      <c r="D73" s="197" t="s">
        <v>973</v>
      </c>
      <c r="E73" s="278"/>
      <c r="F73" s="278"/>
      <c r="G73" s="278"/>
      <c r="H73" s="278"/>
      <c r="I73" s="278"/>
      <c r="J73" s="341"/>
      <c r="K73" s="807"/>
      <c r="L73" s="815"/>
    </row>
    <row r="74" spans="1:13" ht="24" customHeight="1">
      <c r="A74" s="782"/>
      <c r="B74" s="891"/>
      <c r="C74" s="818"/>
      <c r="D74" s="197" t="s">
        <v>562</v>
      </c>
      <c r="E74" s="278"/>
      <c r="F74" s="278"/>
      <c r="G74" s="278"/>
      <c r="H74" s="278"/>
      <c r="I74" s="278"/>
      <c r="J74" s="341"/>
      <c r="K74" s="807"/>
      <c r="L74" s="816"/>
    </row>
    <row r="75" spans="1:13" ht="24" customHeight="1">
      <c r="A75" s="782"/>
      <c r="B75" s="633"/>
      <c r="C75" s="631"/>
      <c r="D75" s="197" t="s">
        <v>1015</v>
      </c>
      <c r="E75" s="278"/>
      <c r="F75" s="278"/>
      <c r="G75" s="278"/>
      <c r="H75" s="278"/>
      <c r="I75" s="278"/>
      <c r="J75" s="341"/>
      <c r="K75" s="630"/>
      <c r="L75" s="632"/>
    </row>
    <row r="76" spans="1:13" ht="24" customHeight="1">
      <c r="A76" s="782"/>
      <c r="B76" s="943" t="s">
        <v>149</v>
      </c>
      <c r="C76" s="823" t="s">
        <v>278</v>
      </c>
      <c r="D76" s="164" t="s">
        <v>563</v>
      </c>
      <c r="E76" s="280">
        <v>2</v>
      </c>
      <c r="F76" s="280">
        <v>1</v>
      </c>
      <c r="G76" s="280">
        <v>2</v>
      </c>
      <c r="H76" s="280">
        <v>2</v>
      </c>
      <c r="I76" s="280"/>
      <c r="J76" s="343">
        <v>3</v>
      </c>
      <c r="K76" s="808">
        <f>SUM(E76:J77)</f>
        <v>16</v>
      </c>
      <c r="L76" s="864">
        <f>SUM(K76:K110)</f>
        <v>29</v>
      </c>
    </row>
    <row r="77" spans="1:13" ht="24" customHeight="1">
      <c r="A77" s="782"/>
      <c r="B77" s="943"/>
      <c r="C77" s="823"/>
      <c r="D77" s="164" t="s">
        <v>564</v>
      </c>
      <c r="E77" s="280">
        <v>3</v>
      </c>
      <c r="F77" s="280"/>
      <c r="G77" s="280">
        <v>1</v>
      </c>
      <c r="H77" s="280"/>
      <c r="I77" s="280"/>
      <c r="J77" s="343">
        <v>2</v>
      </c>
      <c r="K77" s="808"/>
      <c r="L77" s="865"/>
    </row>
    <row r="78" spans="1:13" ht="24" customHeight="1">
      <c r="A78" s="782"/>
      <c r="B78" s="943"/>
      <c r="C78" s="823"/>
      <c r="D78" s="164" t="s">
        <v>983</v>
      </c>
      <c r="E78" s="280"/>
      <c r="F78" s="280"/>
      <c r="G78" s="280"/>
      <c r="H78" s="280"/>
      <c r="I78" s="280"/>
      <c r="J78" s="343">
        <v>1</v>
      </c>
      <c r="K78" s="599"/>
      <c r="L78" s="865"/>
    </row>
    <row r="79" spans="1:13" ht="24" customHeight="1">
      <c r="A79" s="782"/>
      <c r="B79" s="943"/>
      <c r="C79" s="823" t="s">
        <v>75</v>
      </c>
      <c r="D79" s="164" t="s">
        <v>565</v>
      </c>
      <c r="E79" s="280"/>
      <c r="F79" s="280"/>
      <c r="G79" s="280"/>
      <c r="H79" s="280"/>
      <c r="I79" s="280"/>
      <c r="J79" s="343"/>
      <c r="K79" s="668">
        <f>SUM(E79:J85)</f>
        <v>0</v>
      </c>
      <c r="L79" s="865"/>
    </row>
    <row r="80" spans="1:13" ht="24" customHeight="1">
      <c r="A80" s="782"/>
      <c r="B80" s="943"/>
      <c r="C80" s="823"/>
      <c r="D80" s="164" t="s">
        <v>566</v>
      </c>
      <c r="E80" s="280"/>
      <c r="F80" s="280"/>
      <c r="G80" s="280"/>
      <c r="H80" s="280"/>
      <c r="I80" s="280"/>
      <c r="J80" s="343"/>
      <c r="K80" s="668"/>
      <c r="L80" s="865"/>
    </row>
    <row r="81" spans="1:12" ht="24" customHeight="1">
      <c r="A81" s="782"/>
      <c r="B81" s="943"/>
      <c r="C81" s="823"/>
      <c r="D81" s="164" t="s">
        <v>918</v>
      </c>
      <c r="E81" s="280"/>
      <c r="F81" s="280"/>
      <c r="G81" s="280"/>
      <c r="H81" s="280"/>
      <c r="I81" s="280"/>
      <c r="J81" s="343"/>
      <c r="K81" s="668"/>
      <c r="L81" s="865"/>
    </row>
    <row r="82" spans="1:12" ht="24" customHeight="1">
      <c r="A82" s="782"/>
      <c r="B82" s="943"/>
      <c r="C82" s="823"/>
      <c r="D82" s="164" t="s">
        <v>567</v>
      </c>
      <c r="E82" s="280"/>
      <c r="F82" s="280"/>
      <c r="G82" s="280"/>
      <c r="H82" s="280"/>
      <c r="I82" s="280"/>
      <c r="J82" s="343"/>
      <c r="K82" s="668"/>
      <c r="L82" s="865"/>
    </row>
    <row r="83" spans="1:12" ht="24" customHeight="1">
      <c r="A83" s="782"/>
      <c r="B83" s="943"/>
      <c r="C83" s="823"/>
      <c r="D83" s="164" t="s">
        <v>568</v>
      </c>
      <c r="E83" s="280"/>
      <c r="F83" s="280"/>
      <c r="G83" s="280"/>
      <c r="H83" s="280"/>
      <c r="I83" s="280"/>
      <c r="J83" s="343"/>
      <c r="K83" s="668"/>
      <c r="L83" s="865"/>
    </row>
    <row r="84" spans="1:12" ht="24" customHeight="1">
      <c r="A84" s="782"/>
      <c r="B84" s="943"/>
      <c r="C84" s="823"/>
      <c r="D84" s="164" t="s">
        <v>569</v>
      </c>
      <c r="E84" s="280"/>
      <c r="F84" s="280"/>
      <c r="G84" s="280"/>
      <c r="H84" s="280"/>
      <c r="I84" s="280"/>
      <c r="J84" s="343"/>
      <c r="K84" s="668"/>
      <c r="L84" s="865"/>
    </row>
    <row r="85" spans="1:12" ht="24" customHeight="1">
      <c r="A85" s="782"/>
      <c r="B85" s="943"/>
      <c r="C85" s="823"/>
      <c r="D85" s="164" t="s">
        <v>991</v>
      </c>
      <c r="E85" s="280"/>
      <c r="F85" s="280"/>
      <c r="G85" s="280"/>
      <c r="H85" s="280"/>
      <c r="I85" s="280"/>
      <c r="J85" s="343"/>
      <c r="K85" s="638"/>
      <c r="L85" s="865"/>
    </row>
    <row r="86" spans="1:12" ht="24" customHeight="1">
      <c r="A86" s="782"/>
      <c r="B86" s="943"/>
      <c r="C86" s="941" t="s">
        <v>76</v>
      </c>
      <c r="D86" s="164" t="s">
        <v>570</v>
      </c>
      <c r="E86" s="280"/>
      <c r="F86" s="280"/>
      <c r="G86" s="280"/>
      <c r="H86" s="280"/>
      <c r="I86" s="280"/>
      <c r="J86" s="343"/>
      <c r="K86" s="808">
        <f>SUM(E86:J107)</f>
        <v>7</v>
      </c>
      <c r="L86" s="865"/>
    </row>
    <row r="87" spans="1:12" ht="24" customHeight="1">
      <c r="A87" s="782"/>
      <c r="B87" s="943"/>
      <c r="C87" s="941"/>
      <c r="D87" s="164" t="s">
        <v>571</v>
      </c>
      <c r="E87" s="280">
        <v>1</v>
      </c>
      <c r="F87" s="280">
        <v>1</v>
      </c>
      <c r="G87" s="280"/>
      <c r="H87" s="280"/>
      <c r="I87" s="280"/>
      <c r="J87" s="343"/>
      <c r="K87" s="808"/>
      <c r="L87" s="865"/>
    </row>
    <row r="88" spans="1:12" ht="24" customHeight="1">
      <c r="A88" s="782"/>
      <c r="B88" s="943"/>
      <c r="C88" s="941"/>
      <c r="D88" s="164" t="s">
        <v>572</v>
      </c>
      <c r="E88" s="280"/>
      <c r="F88" s="280"/>
      <c r="G88" s="280"/>
      <c r="H88" s="280"/>
      <c r="I88" s="280"/>
      <c r="J88" s="343"/>
      <c r="K88" s="808"/>
      <c r="L88" s="865"/>
    </row>
    <row r="89" spans="1:12" ht="24" customHeight="1">
      <c r="A89" s="782"/>
      <c r="B89" s="943"/>
      <c r="C89" s="941"/>
      <c r="D89" s="164" t="s">
        <v>573</v>
      </c>
      <c r="E89" s="280"/>
      <c r="F89" s="280"/>
      <c r="G89" s="280"/>
      <c r="H89" s="280"/>
      <c r="I89" s="280"/>
      <c r="J89" s="343"/>
      <c r="K89" s="808"/>
      <c r="L89" s="865"/>
    </row>
    <row r="90" spans="1:12" ht="24" customHeight="1">
      <c r="A90" s="782"/>
      <c r="B90" s="943"/>
      <c r="C90" s="941"/>
      <c r="D90" s="164" t="s">
        <v>574</v>
      </c>
      <c r="E90" s="280"/>
      <c r="F90" s="280"/>
      <c r="G90" s="280"/>
      <c r="H90" s="280"/>
      <c r="I90" s="280"/>
      <c r="J90" s="343"/>
      <c r="K90" s="808"/>
      <c r="L90" s="865"/>
    </row>
    <row r="91" spans="1:12" ht="24" customHeight="1">
      <c r="A91" s="782"/>
      <c r="B91" s="943"/>
      <c r="C91" s="941"/>
      <c r="D91" s="164" t="s">
        <v>575</v>
      </c>
      <c r="E91" s="280"/>
      <c r="F91" s="280"/>
      <c r="G91" s="280"/>
      <c r="H91" s="280"/>
      <c r="I91" s="280"/>
      <c r="J91" s="343"/>
      <c r="K91" s="808"/>
      <c r="L91" s="865"/>
    </row>
    <row r="92" spans="1:12" ht="24" customHeight="1">
      <c r="A92" s="782"/>
      <c r="B92" s="943"/>
      <c r="C92" s="941"/>
      <c r="D92" s="164" t="s">
        <v>995</v>
      </c>
      <c r="E92" s="280"/>
      <c r="F92" s="280">
        <v>1</v>
      </c>
      <c r="G92" s="280"/>
      <c r="H92" s="280"/>
      <c r="I92" s="280"/>
      <c r="J92" s="343"/>
      <c r="K92" s="808"/>
      <c r="L92" s="865"/>
    </row>
    <row r="93" spans="1:12" ht="24" customHeight="1">
      <c r="A93" s="782"/>
      <c r="B93" s="943"/>
      <c r="C93" s="941"/>
      <c r="D93" s="164" t="s">
        <v>996</v>
      </c>
      <c r="E93" s="280"/>
      <c r="F93" s="280"/>
      <c r="G93" s="280"/>
      <c r="H93" s="280"/>
      <c r="I93" s="280"/>
      <c r="J93" s="343"/>
      <c r="K93" s="808"/>
      <c r="L93" s="865"/>
    </row>
    <row r="94" spans="1:12" ht="24" customHeight="1">
      <c r="A94" s="782"/>
      <c r="B94" s="943"/>
      <c r="C94" s="941"/>
      <c r="D94" s="164" t="s">
        <v>576</v>
      </c>
      <c r="E94" s="280"/>
      <c r="F94" s="280"/>
      <c r="G94" s="280"/>
      <c r="H94" s="280"/>
      <c r="I94" s="280"/>
      <c r="J94" s="343"/>
      <c r="K94" s="808"/>
      <c r="L94" s="865"/>
    </row>
    <row r="95" spans="1:12" ht="24" customHeight="1">
      <c r="A95" s="782"/>
      <c r="B95" s="943"/>
      <c r="C95" s="941"/>
      <c r="D95" s="164" t="s">
        <v>577</v>
      </c>
      <c r="E95" s="280"/>
      <c r="F95" s="280"/>
      <c r="G95" s="280"/>
      <c r="H95" s="280"/>
      <c r="I95" s="280"/>
      <c r="J95" s="343"/>
      <c r="K95" s="808"/>
      <c r="L95" s="865"/>
    </row>
    <row r="96" spans="1:12" ht="24" customHeight="1">
      <c r="A96" s="782"/>
      <c r="B96" s="943"/>
      <c r="C96" s="941"/>
      <c r="D96" s="164" t="s">
        <v>578</v>
      </c>
      <c r="E96" s="280"/>
      <c r="F96" s="280"/>
      <c r="G96" s="280"/>
      <c r="H96" s="280"/>
      <c r="I96" s="280"/>
      <c r="J96" s="343"/>
      <c r="K96" s="808"/>
      <c r="L96" s="865"/>
    </row>
    <row r="97" spans="1:54" ht="24" customHeight="1">
      <c r="A97" s="782"/>
      <c r="B97" s="943"/>
      <c r="C97" s="941"/>
      <c r="D97" s="164" t="s">
        <v>579</v>
      </c>
      <c r="E97" s="280">
        <v>1</v>
      </c>
      <c r="F97" s="280"/>
      <c r="G97" s="280"/>
      <c r="H97" s="280"/>
      <c r="I97" s="280"/>
      <c r="J97" s="343"/>
      <c r="K97" s="808"/>
      <c r="L97" s="865"/>
    </row>
    <row r="98" spans="1:54" ht="24" customHeight="1">
      <c r="A98" s="782"/>
      <c r="B98" s="943"/>
      <c r="C98" s="941"/>
      <c r="D98" s="164" t="s">
        <v>972</v>
      </c>
      <c r="E98" s="280"/>
      <c r="F98" s="280"/>
      <c r="G98" s="280"/>
      <c r="H98" s="280"/>
      <c r="I98" s="280"/>
      <c r="J98" s="343"/>
      <c r="K98" s="808"/>
      <c r="L98" s="865"/>
    </row>
    <row r="99" spans="1:54" ht="24" customHeight="1">
      <c r="A99" s="782"/>
      <c r="B99" s="943"/>
      <c r="C99" s="941"/>
      <c r="D99" s="164" t="s">
        <v>580</v>
      </c>
      <c r="E99" s="280"/>
      <c r="F99" s="280"/>
      <c r="G99" s="280"/>
      <c r="H99" s="280"/>
      <c r="I99" s="280"/>
      <c r="J99" s="343"/>
      <c r="K99" s="808"/>
      <c r="L99" s="865"/>
    </row>
    <row r="100" spans="1:54" ht="24" customHeight="1">
      <c r="A100" s="782"/>
      <c r="B100" s="943"/>
      <c r="C100" s="941"/>
      <c r="D100" s="164" t="s">
        <v>581</v>
      </c>
      <c r="E100" s="280"/>
      <c r="F100" s="280"/>
      <c r="G100" s="280"/>
      <c r="H100" s="280"/>
      <c r="I100" s="280"/>
      <c r="J100" s="343"/>
      <c r="K100" s="808"/>
      <c r="L100" s="865"/>
    </row>
    <row r="101" spans="1:54" ht="24" customHeight="1">
      <c r="A101" s="782"/>
      <c r="B101" s="943"/>
      <c r="C101" s="941"/>
      <c r="D101" s="164" t="s">
        <v>582</v>
      </c>
      <c r="E101" s="280"/>
      <c r="F101" s="280"/>
      <c r="G101" s="280"/>
      <c r="H101" s="280"/>
      <c r="I101" s="280"/>
      <c r="J101" s="343"/>
      <c r="K101" s="808"/>
      <c r="L101" s="865"/>
    </row>
    <row r="102" spans="1:54" ht="24" customHeight="1">
      <c r="A102" s="782"/>
      <c r="B102" s="943"/>
      <c r="C102" s="941"/>
      <c r="D102" s="164" t="s">
        <v>583</v>
      </c>
      <c r="E102" s="280"/>
      <c r="F102" s="280"/>
      <c r="G102" s="280"/>
      <c r="H102" s="280"/>
      <c r="I102" s="280"/>
      <c r="J102" s="343"/>
      <c r="K102" s="808"/>
      <c r="L102" s="865"/>
    </row>
    <row r="103" spans="1:54" ht="24" customHeight="1">
      <c r="A103" s="782"/>
      <c r="B103" s="943"/>
      <c r="C103" s="941"/>
      <c r="D103" s="164" t="s">
        <v>584</v>
      </c>
      <c r="E103" s="280"/>
      <c r="F103" s="280"/>
      <c r="G103" s="280"/>
      <c r="H103" s="280"/>
      <c r="I103" s="280"/>
      <c r="J103" s="343"/>
      <c r="K103" s="808"/>
      <c r="L103" s="865"/>
    </row>
    <row r="104" spans="1:54" ht="24" customHeight="1">
      <c r="A104" s="782"/>
      <c r="B104" s="943"/>
      <c r="C104" s="941"/>
      <c r="D104" s="164" t="s">
        <v>992</v>
      </c>
      <c r="E104" s="280"/>
      <c r="F104" s="280"/>
      <c r="G104" s="280"/>
      <c r="H104" s="280"/>
      <c r="I104" s="280"/>
      <c r="J104" s="343"/>
      <c r="K104" s="808"/>
      <c r="L104" s="865"/>
    </row>
    <row r="105" spans="1:54" ht="24" customHeight="1">
      <c r="A105" s="782"/>
      <c r="B105" s="943"/>
      <c r="C105" s="941"/>
      <c r="D105" s="164" t="s">
        <v>984</v>
      </c>
      <c r="E105" s="280"/>
      <c r="F105" s="280"/>
      <c r="G105" s="280"/>
      <c r="H105" s="280"/>
      <c r="I105" s="280"/>
      <c r="J105" s="343"/>
      <c r="K105" s="808"/>
      <c r="L105" s="865"/>
    </row>
    <row r="106" spans="1:54" ht="24" customHeight="1">
      <c r="A106" s="782"/>
      <c r="B106" s="943"/>
      <c r="C106" s="941"/>
      <c r="D106" s="164" t="s">
        <v>954</v>
      </c>
      <c r="E106" s="280">
        <v>2</v>
      </c>
      <c r="F106" s="280"/>
      <c r="G106" s="280"/>
      <c r="H106" s="280">
        <v>1</v>
      </c>
      <c r="I106" s="280"/>
      <c r="J106" s="343"/>
      <c r="K106" s="808"/>
      <c r="L106" s="865"/>
    </row>
    <row r="107" spans="1:54" ht="24" customHeight="1">
      <c r="A107" s="782"/>
      <c r="B107" s="943"/>
      <c r="C107" s="941"/>
      <c r="D107" s="164" t="s">
        <v>1119</v>
      </c>
      <c r="E107" s="280"/>
      <c r="F107" s="280"/>
      <c r="G107" s="280"/>
      <c r="H107" s="280"/>
      <c r="I107" s="280"/>
      <c r="J107" s="343"/>
      <c r="K107" s="678"/>
      <c r="L107" s="865"/>
    </row>
    <row r="108" spans="1:54" ht="24" customHeight="1">
      <c r="A108" s="782"/>
      <c r="B108" s="943"/>
      <c r="C108" s="823" t="s">
        <v>83</v>
      </c>
      <c r="D108" s="164" t="s">
        <v>585</v>
      </c>
      <c r="E108" s="280"/>
      <c r="F108" s="280"/>
      <c r="G108" s="280"/>
      <c r="H108" s="280"/>
      <c r="I108" s="280"/>
      <c r="J108" s="343"/>
      <c r="K108" s="808">
        <f>SUM(E108:J110)</f>
        <v>6</v>
      </c>
      <c r="L108" s="865"/>
    </row>
    <row r="109" spans="1:54" ht="24" customHeight="1">
      <c r="A109" s="782"/>
      <c r="B109" s="943"/>
      <c r="C109" s="823"/>
      <c r="D109" s="164" t="s">
        <v>586</v>
      </c>
      <c r="E109" s="280"/>
      <c r="F109" s="280">
        <v>1</v>
      </c>
      <c r="G109" s="280">
        <v>2</v>
      </c>
      <c r="H109" s="280"/>
      <c r="I109" s="280"/>
      <c r="J109" s="343">
        <v>2</v>
      </c>
      <c r="K109" s="808"/>
      <c r="L109" s="865"/>
    </row>
    <row r="110" spans="1:54" ht="24" customHeight="1">
      <c r="A110" s="782"/>
      <c r="B110" s="944"/>
      <c r="C110" s="861"/>
      <c r="D110" s="199" t="s">
        <v>587</v>
      </c>
      <c r="E110" s="281"/>
      <c r="F110" s="281"/>
      <c r="G110" s="281"/>
      <c r="H110" s="281"/>
      <c r="I110" s="281"/>
      <c r="J110" s="344">
        <v>1</v>
      </c>
      <c r="K110" s="948"/>
      <c r="L110" s="866"/>
    </row>
    <row r="111" spans="1:54" s="61" customFormat="1" ht="44.25" customHeight="1">
      <c r="A111" s="942"/>
      <c r="B111" s="897"/>
      <c r="C111" s="897"/>
      <c r="D111" s="157"/>
      <c r="E111" s="70">
        <f t="shared" ref="E111:J111" si="0">SUM(E2:E110)</f>
        <v>25</v>
      </c>
      <c r="F111" s="70">
        <f t="shared" si="0"/>
        <v>11</v>
      </c>
      <c r="G111" s="70">
        <f t="shared" si="0"/>
        <v>7</v>
      </c>
      <c r="H111" s="70">
        <f t="shared" si="0"/>
        <v>3</v>
      </c>
      <c r="I111" s="70">
        <f t="shared" si="0"/>
        <v>1</v>
      </c>
      <c r="J111" s="379">
        <f t="shared" si="0"/>
        <v>18</v>
      </c>
      <c r="K111" s="70"/>
      <c r="L111" s="66">
        <f>SUM(E111:J111)</f>
        <v>65</v>
      </c>
      <c r="M111" s="481"/>
      <c r="N111" s="478"/>
      <c r="O111" s="478"/>
      <c r="P111" s="478"/>
      <c r="Q111" s="478"/>
      <c r="R111" s="478"/>
      <c r="S111" s="478"/>
      <c r="T111" s="478"/>
      <c r="U111" s="478"/>
      <c r="V111" s="478"/>
      <c r="W111" s="478"/>
      <c r="X111" s="478"/>
      <c r="Y111" s="478"/>
      <c r="Z111" s="478"/>
      <c r="AA111" s="478"/>
      <c r="AB111" s="478"/>
      <c r="AC111" s="478"/>
      <c r="AD111" s="478"/>
      <c r="AE111" s="478"/>
      <c r="AF111" s="478"/>
      <c r="AG111" s="478"/>
      <c r="AH111" s="478"/>
      <c r="AI111" s="478"/>
      <c r="AJ111" s="478"/>
      <c r="AK111" s="478"/>
      <c r="AL111" s="478"/>
      <c r="AM111" s="478"/>
      <c r="AN111" s="478"/>
      <c r="AO111" s="478"/>
      <c r="AP111" s="478"/>
      <c r="AQ111" s="478"/>
      <c r="AR111" s="478"/>
      <c r="AS111" s="478"/>
      <c r="AT111" s="478"/>
      <c r="AU111" s="478"/>
      <c r="AV111" s="478"/>
      <c r="AW111" s="478"/>
      <c r="AX111" s="478"/>
      <c r="AY111" s="478"/>
      <c r="AZ111" s="478"/>
      <c r="BA111" s="478"/>
      <c r="BB111" s="478"/>
    </row>
    <row r="112" spans="1:54" s="477" customFormat="1" ht="24" customHeight="1">
      <c r="A112" s="486"/>
      <c r="B112" s="487"/>
      <c r="C112" s="488"/>
      <c r="D112" s="487"/>
      <c r="J112" s="489"/>
      <c r="L112" s="490"/>
      <c r="M112" s="482"/>
    </row>
    <row r="113" spans="1:13" s="477" customFormat="1" ht="24" customHeight="1">
      <c r="A113" s="486"/>
      <c r="B113" s="487"/>
      <c r="C113" s="488"/>
      <c r="D113" s="487"/>
      <c r="L113" s="490"/>
      <c r="M113" s="482"/>
    </row>
    <row r="114" spans="1:13" s="477" customFormat="1" ht="24" customHeight="1">
      <c r="A114" s="486"/>
      <c r="B114" s="487"/>
      <c r="C114" s="488"/>
      <c r="D114" s="487"/>
      <c r="L114" s="490"/>
      <c r="M114" s="482"/>
    </row>
    <row r="115" spans="1:13" s="477" customFormat="1" ht="24" customHeight="1">
      <c r="A115" s="486"/>
      <c r="B115" s="487"/>
      <c r="C115" s="488"/>
      <c r="D115" s="487"/>
      <c r="L115" s="490"/>
      <c r="M115" s="482"/>
    </row>
    <row r="116" spans="1:13" s="477" customFormat="1" ht="24" customHeight="1">
      <c r="A116" s="486"/>
      <c r="B116" s="487"/>
      <c r="C116" s="488"/>
      <c r="D116" s="487"/>
      <c r="L116" s="490"/>
      <c r="M116" s="482"/>
    </row>
    <row r="117" spans="1:13" s="477" customFormat="1" ht="24" customHeight="1">
      <c r="A117" s="486"/>
      <c r="B117" s="487"/>
      <c r="C117" s="488"/>
      <c r="D117" s="487"/>
      <c r="L117" s="490"/>
      <c r="M117" s="482"/>
    </row>
    <row r="118" spans="1:13" s="477" customFormat="1" ht="24" customHeight="1">
      <c r="A118" s="486"/>
      <c r="B118" s="487"/>
      <c r="C118" s="488"/>
      <c r="D118" s="487"/>
      <c r="L118" s="490"/>
      <c r="M118" s="482"/>
    </row>
    <row r="119" spans="1:13" s="477" customFormat="1" ht="24" customHeight="1">
      <c r="A119" s="486"/>
      <c r="B119" s="487"/>
      <c r="C119" s="488"/>
      <c r="D119" s="487"/>
      <c r="L119" s="490"/>
      <c r="M119" s="482"/>
    </row>
    <row r="120" spans="1:13" s="477" customFormat="1" ht="45.75" customHeight="1">
      <c r="A120" s="486"/>
      <c r="B120" s="487"/>
      <c r="C120" s="488"/>
      <c r="D120" s="487"/>
      <c r="L120" s="490"/>
      <c r="M120" s="482"/>
    </row>
    <row r="121" spans="1:13" s="477" customFormat="1" ht="24" customHeight="1">
      <c r="A121" s="486"/>
      <c r="B121" s="487"/>
      <c r="C121" s="488"/>
      <c r="D121" s="487"/>
      <c r="L121" s="490"/>
      <c r="M121" s="482"/>
    </row>
    <row r="122" spans="1:13" s="477" customFormat="1" ht="24" customHeight="1">
      <c r="A122" s="486"/>
      <c r="B122" s="487"/>
      <c r="C122" s="488"/>
      <c r="D122" s="487"/>
      <c r="L122" s="490"/>
      <c r="M122" s="482"/>
    </row>
    <row r="123" spans="1:13" s="477" customFormat="1" ht="24" customHeight="1">
      <c r="A123" s="486"/>
      <c r="B123" s="487"/>
      <c r="C123" s="488"/>
      <c r="D123" s="487"/>
      <c r="L123" s="490"/>
      <c r="M123" s="482"/>
    </row>
    <row r="124" spans="1:13" s="477" customFormat="1" ht="24" customHeight="1">
      <c r="A124" s="486"/>
      <c r="B124" s="487"/>
      <c r="C124" s="488"/>
      <c r="D124" s="487"/>
      <c r="L124" s="490"/>
      <c r="M124" s="482"/>
    </row>
    <row r="125" spans="1:13" s="477" customFormat="1" ht="24" customHeight="1">
      <c r="A125" s="486"/>
      <c r="B125" s="487"/>
      <c r="C125" s="488"/>
      <c r="D125" s="487"/>
      <c r="L125" s="490"/>
      <c r="M125" s="482"/>
    </row>
    <row r="126" spans="1:13" s="477" customFormat="1" ht="24" customHeight="1">
      <c r="A126" s="486"/>
      <c r="B126" s="487"/>
      <c r="C126" s="488"/>
      <c r="D126" s="487"/>
      <c r="L126" s="490"/>
      <c r="M126" s="482"/>
    </row>
    <row r="127" spans="1:13" s="477" customFormat="1" ht="24" customHeight="1">
      <c r="A127" s="486"/>
      <c r="B127" s="487"/>
      <c r="C127" s="488"/>
      <c r="D127" s="487"/>
      <c r="L127" s="490"/>
      <c r="M127" s="482"/>
    </row>
    <row r="128" spans="1:13" s="477" customFormat="1" ht="24" customHeight="1">
      <c r="A128" s="486"/>
      <c r="B128" s="487"/>
      <c r="C128" s="488"/>
      <c r="D128" s="487"/>
      <c r="L128" s="490"/>
      <c r="M128" s="482"/>
    </row>
    <row r="129" spans="1:13" s="477" customFormat="1" ht="24" customHeight="1">
      <c r="A129" s="486"/>
      <c r="B129" s="487"/>
      <c r="C129" s="488"/>
      <c r="D129" s="487"/>
      <c r="L129" s="490"/>
      <c r="M129" s="482"/>
    </row>
    <row r="130" spans="1:13" s="477" customFormat="1" ht="24" customHeight="1">
      <c r="A130" s="486"/>
      <c r="B130" s="487"/>
      <c r="C130" s="488"/>
      <c r="D130" s="487"/>
      <c r="L130" s="490"/>
      <c r="M130" s="482"/>
    </row>
    <row r="131" spans="1:13" s="477" customFormat="1" ht="24" customHeight="1">
      <c r="A131" s="486"/>
      <c r="B131" s="487"/>
      <c r="C131" s="488"/>
      <c r="D131" s="487"/>
      <c r="L131" s="490"/>
      <c r="M131" s="482"/>
    </row>
    <row r="132" spans="1:13" s="477" customFormat="1" ht="24" customHeight="1">
      <c r="A132" s="486"/>
      <c r="B132" s="487"/>
      <c r="C132" s="488"/>
      <c r="D132" s="487"/>
      <c r="L132" s="490"/>
      <c r="M132" s="482"/>
    </row>
    <row r="133" spans="1:13" s="477" customFormat="1" ht="24" customHeight="1">
      <c r="A133" s="486"/>
      <c r="B133" s="487"/>
      <c r="C133" s="488"/>
      <c r="D133" s="487"/>
      <c r="L133" s="490"/>
      <c r="M133" s="482"/>
    </row>
    <row r="134" spans="1:13" s="477" customFormat="1" ht="24" customHeight="1">
      <c r="A134" s="486"/>
      <c r="B134" s="487"/>
      <c r="C134" s="488"/>
      <c r="D134" s="487"/>
      <c r="L134" s="490"/>
      <c r="M134" s="482"/>
    </row>
    <row r="135" spans="1:13" s="477" customFormat="1" ht="24" customHeight="1">
      <c r="A135" s="486"/>
      <c r="B135" s="487"/>
      <c r="C135" s="488"/>
      <c r="D135" s="487"/>
      <c r="L135" s="490"/>
      <c r="M135" s="482"/>
    </row>
    <row r="136" spans="1:13" s="477" customFormat="1" ht="24" customHeight="1">
      <c r="A136" s="486"/>
      <c r="B136" s="487"/>
      <c r="C136" s="488"/>
      <c r="D136" s="487"/>
      <c r="L136" s="490"/>
      <c r="M136" s="482"/>
    </row>
    <row r="137" spans="1:13" s="477" customFormat="1" ht="24" customHeight="1">
      <c r="A137" s="486"/>
      <c r="B137" s="487"/>
      <c r="C137" s="488"/>
      <c r="D137" s="487"/>
      <c r="L137" s="490"/>
      <c r="M137" s="482"/>
    </row>
    <row r="138" spans="1:13" s="477" customFormat="1" ht="24" customHeight="1">
      <c r="A138" s="486"/>
      <c r="B138" s="487"/>
      <c r="C138" s="488"/>
      <c r="D138" s="487"/>
      <c r="L138" s="490"/>
      <c r="M138" s="482"/>
    </row>
    <row r="139" spans="1:13" s="477" customFormat="1" ht="24" customHeight="1">
      <c r="A139" s="486"/>
      <c r="B139" s="487"/>
      <c r="C139" s="488"/>
      <c r="D139" s="487"/>
      <c r="L139" s="490"/>
      <c r="M139" s="482"/>
    </row>
    <row r="140" spans="1:13" s="477" customFormat="1" ht="24" customHeight="1">
      <c r="A140" s="486"/>
      <c r="B140" s="487"/>
      <c r="C140" s="488"/>
      <c r="D140" s="487"/>
      <c r="L140" s="490"/>
      <c r="M140" s="482"/>
    </row>
    <row r="141" spans="1:13" s="477" customFormat="1" ht="24" customHeight="1">
      <c r="A141" s="486"/>
      <c r="B141" s="487"/>
      <c r="C141" s="488"/>
      <c r="D141" s="487"/>
      <c r="L141" s="490"/>
      <c r="M141" s="482"/>
    </row>
    <row r="142" spans="1:13" s="477" customFormat="1" ht="24" customHeight="1">
      <c r="A142" s="486"/>
      <c r="B142" s="487"/>
      <c r="C142" s="488"/>
      <c r="D142" s="487"/>
      <c r="L142" s="490"/>
      <c r="M142" s="482"/>
    </row>
    <row r="143" spans="1:13" s="477" customFormat="1" ht="24" customHeight="1">
      <c r="A143" s="486"/>
      <c r="B143" s="487"/>
      <c r="C143" s="488"/>
      <c r="D143" s="487"/>
      <c r="L143" s="490"/>
      <c r="M143" s="482"/>
    </row>
    <row r="144" spans="1:13" s="477" customFormat="1" ht="24" customHeight="1">
      <c r="A144" s="486"/>
      <c r="B144" s="487"/>
      <c r="C144" s="488"/>
      <c r="D144" s="487"/>
      <c r="L144" s="490"/>
      <c r="M144" s="482"/>
    </row>
    <row r="145" spans="1:13" s="477" customFormat="1" ht="24" customHeight="1">
      <c r="A145" s="486"/>
      <c r="B145" s="487"/>
      <c r="C145" s="488"/>
      <c r="D145" s="487"/>
      <c r="L145" s="490"/>
      <c r="M145" s="482"/>
    </row>
    <row r="146" spans="1:13" s="477" customFormat="1" ht="51" customHeight="1">
      <c r="A146" s="486"/>
      <c r="B146" s="487"/>
      <c r="C146" s="488"/>
      <c r="D146" s="487"/>
      <c r="L146" s="490"/>
      <c r="M146" s="482"/>
    </row>
    <row r="147" spans="1:13" s="477" customFormat="1" ht="24" customHeight="1">
      <c r="A147" s="486"/>
      <c r="B147" s="487"/>
      <c r="C147" s="488"/>
      <c r="D147" s="487"/>
      <c r="L147" s="490"/>
      <c r="M147" s="483"/>
    </row>
    <row r="148" spans="1:13" s="477" customFormat="1" ht="24" customHeight="1">
      <c r="A148" s="486"/>
      <c r="B148" s="487"/>
      <c r="C148" s="488"/>
      <c r="D148" s="487"/>
      <c r="L148" s="490"/>
      <c r="M148" s="483"/>
    </row>
    <row r="149" spans="1:13" s="477" customFormat="1" ht="24" customHeight="1">
      <c r="A149" s="486"/>
      <c r="B149" s="487"/>
      <c r="C149" s="488"/>
      <c r="D149" s="487"/>
      <c r="L149" s="490"/>
      <c r="M149" s="483"/>
    </row>
    <row r="150" spans="1:13" s="477" customFormat="1" ht="24" customHeight="1">
      <c r="A150" s="486"/>
      <c r="B150" s="487"/>
      <c r="C150" s="488"/>
      <c r="D150" s="487"/>
      <c r="L150" s="490"/>
      <c r="M150" s="483"/>
    </row>
    <row r="151" spans="1:13" s="477" customFormat="1" ht="24" customHeight="1">
      <c r="A151" s="486"/>
      <c r="B151" s="487"/>
      <c r="C151" s="488"/>
      <c r="D151" s="487"/>
      <c r="L151" s="490"/>
      <c r="M151" s="483"/>
    </row>
    <row r="152" spans="1:13" s="477" customFormat="1" ht="24" customHeight="1">
      <c r="A152" s="486"/>
      <c r="B152" s="487"/>
      <c r="C152" s="488"/>
      <c r="D152" s="487"/>
      <c r="L152" s="490"/>
      <c r="M152" s="483"/>
    </row>
    <row r="153" spans="1:13" s="477" customFormat="1" ht="24" customHeight="1">
      <c r="A153" s="486"/>
      <c r="B153" s="487"/>
      <c r="C153" s="488"/>
      <c r="D153" s="487"/>
      <c r="L153" s="490"/>
      <c r="M153" s="483"/>
    </row>
    <row r="154" spans="1:13" s="477" customFormat="1" ht="24" customHeight="1">
      <c r="A154" s="486"/>
      <c r="B154" s="487"/>
      <c r="C154" s="488"/>
      <c r="D154" s="487"/>
      <c r="L154" s="490"/>
      <c r="M154" s="483"/>
    </row>
    <row r="155" spans="1:13" s="477" customFormat="1" ht="24" customHeight="1">
      <c r="A155" s="486"/>
      <c r="B155" s="487"/>
      <c r="C155" s="488"/>
      <c r="D155" s="487"/>
      <c r="L155" s="490"/>
      <c r="M155" s="483"/>
    </row>
    <row r="156" spans="1:13" s="477" customFormat="1" ht="24" customHeight="1">
      <c r="A156" s="486"/>
      <c r="B156" s="487"/>
      <c r="C156" s="488"/>
      <c r="D156" s="487"/>
      <c r="L156" s="490"/>
      <c r="M156" s="483"/>
    </row>
    <row r="157" spans="1:13" s="477" customFormat="1" ht="24" customHeight="1">
      <c r="A157" s="486"/>
      <c r="B157" s="487"/>
      <c r="C157" s="488"/>
      <c r="D157" s="487"/>
      <c r="L157" s="490"/>
      <c r="M157" s="483"/>
    </row>
    <row r="158" spans="1:13" s="477" customFormat="1" ht="24" customHeight="1">
      <c r="A158" s="486"/>
      <c r="B158" s="487"/>
      <c r="C158" s="488"/>
      <c r="D158" s="487"/>
      <c r="L158" s="490"/>
      <c r="M158" s="483"/>
    </row>
    <row r="159" spans="1:13" s="477" customFormat="1" ht="24" customHeight="1">
      <c r="A159" s="486"/>
      <c r="B159" s="487"/>
      <c r="C159" s="488"/>
      <c r="D159" s="487"/>
      <c r="L159" s="490"/>
      <c r="M159" s="483"/>
    </row>
    <row r="160" spans="1:13" s="477" customFormat="1" ht="24" customHeight="1">
      <c r="A160" s="486"/>
      <c r="B160" s="487"/>
      <c r="C160" s="488"/>
      <c r="D160" s="487"/>
      <c r="L160" s="490"/>
      <c r="M160" s="483"/>
    </row>
    <row r="161" spans="1:13" s="477" customFormat="1" ht="24" customHeight="1">
      <c r="A161" s="486"/>
      <c r="B161" s="487"/>
      <c r="C161" s="488"/>
      <c r="D161" s="487"/>
      <c r="L161" s="490"/>
      <c r="M161" s="483"/>
    </row>
    <row r="162" spans="1:13" s="477" customFormat="1" ht="24" customHeight="1">
      <c r="A162" s="486"/>
      <c r="B162" s="487"/>
      <c r="C162" s="488"/>
      <c r="D162" s="487"/>
      <c r="L162" s="490"/>
      <c r="M162" s="483"/>
    </row>
    <row r="163" spans="1:13" s="477" customFormat="1" ht="24" customHeight="1">
      <c r="A163" s="486"/>
      <c r="B163" s="487"/>
      <c r="C163" s="488"/>
      <c r="D163" s="487"/>
      <c r="L163" s="490"/>
      <c r="M163" s="483"/>
    </row>
    <row r="164" spans="1:13" s="477" customFormat="1" ht="24" customHeight="1">
      <c r="A164" s="486"/>
      <c r="B164" s="487"/>
      <c r="C164" s="488"/>
      <c r="D164" s="487"/>
      <c r="L164" s="490"/>
      <c r="M164" s="483"/>
    </row>
    <row r="165" spans="1:13" s="477" customFormat="1" ht="24" customHeight="1">
      <c r="A165" s="486"/>
      <c r="B165" s="487"/>
      <c r="C165" s="488"/>
      <c r="D165" s="487"/>
      <c r="L165" s="490"/>
      <c r="M165" s="483"/>
    </row>
    <row r="166" spans="1:13" s="477" customFormat="1" ht="24" customHeight="1">
      <c r="A166" s="486"/>
      <c r="B166" s="487"/>
      <c r="C166" s="488"/>
      <c r="D166" s="487"/>
      <c r="L166" s="490"/>
      <c r="M166" s="483"/>
    </row>
    <row r="167" spans="1:13" s="477" customFormat="1" ht="24" customHeight="1">
      <c r="A167" s="486"/>
      <c r="B167" s="487"/>
      <c r="C167" s="488"/>
      <c r="D167" s="487"/>
      <c r="L167" s="490"/>
      <c r="M167" s="483"/>
    </row>
    <row r="168" spans="1:13" s="477" customFormat="1" ht="24" customHeight="1">
      <c r="A168" s="486"/>
      <c r="B168" s="487"/>
      <c r="C168" s="488"/>
      <c r="D168" s="487"/>
      <c r="L168" s="490"/>
      <c r="M168" s="483"/>
    </row>
    <row r="169" spans="1:13" s="477" customFormat="1" ht="24" customHeight="1">
      <c r="A169" s="486"/>
      <c r="B169" s="487"/>
      <c r="C169" s="488"/>
      <c r="D169" s="487"/>
      <c r="L169" s="490"/>
      <c r="M169" s="483"/>
    </row>
    <row r="170" spans="1:13" s="477" customFormat="1" ht="24" customHeight="1">
      <c r="A170" s="486"/>
      <c r="B170" s="487"/>
      <c r="C170" s="488"/>
      <c r="D170" s="487"/>
      <c r="L170" s="490"/>
      <c r="M170" s="483"/>
    </row>
    <row r="171" spans="1:13" s="477" customFormat="1" ht="24" customHeight="1">
      <c r="A171" s="486"/>
      <c r="B171" s="487"/>
      <c r="C171" s="488"/>
      <c r="D171" s="487"/>
      <c r="L171" s="490"/>
      <c r="M171" s="483"/>
    </row>
    <row r="172" spans="1:13" s="477" customFormat="1" ht="24" customHeight="1">
      <c r="A172" s="486"/>
      <c r="B172" s="487"/>
      <c r="C172" s="488"/>
      <c r="D172" s="487"/>
      <c r="L172" s="490"/>
      <c r="M172" s="483"/>
    </row>
    <row r="173" spans="1:13" s="477" customFormat="1" ht="24" customHeight="1">
      <c r="A173" s="486"/>
      <c r="B173" s="487"/>
      <c r="C173" s="488"/>
      <c r="D173" s="487"/>
      <c r="L173" s="490"/>
      <c r="M173" s="483"/>
    </row>
    <row r="174" spans="1:13" s="477" customFormat="1" ht="24" customHeight="1">
      <c r="A174" s="486"/>
      <c r="B174" s="487"/>
      <c r="C174" s="488"/>
      <c r="D174" s="487"/>
      <c r="L174" s="490"/>
      <c r="M174" s="483"/>
    </row>
    <row r="175" spans="1:13" s="477" customFormat="1" ht="24" customHeight="1">
      <c r="A175" s="486"/>
      <c r="B175" s="487"/>
      <c r="C175" s="488"/>
      <c r="D175" s="487"/>
      <c r="L175" s="490"/>
      <c r="M175" s="483"/>
    </row>
    <row r="176" spans="1:13" ht="24" customHeight="1">
      <c r="A176" s="72"/>
      <c r="M176" s="483"/>
    </row>
    <row r="177" spans="1:13" ht="24" customHeight="1">
      <c r="A177" s="72"/>
      <c r="M177" s="483"/>
    </row>
    <row r="178" spans="1:13" ht="24" customHeight="1">
      <c r="A178" s="72"/>
      <c r="M178" s="483"/>
    </row>
    <row r="179" spans="1:13" ht="24" customHeight="1">
      <c r="A179" s="72"/>
      <c r="M179" s="483"/>
    </row>
    <row r="180" spans="1:13" ht="24" customHeight="1">
      <c r="A180" s="72"/>
      <c r="M180" s="483"/>
    </row>
    <row r="181" spans="1:13" ht="24" customHeight="1">
      <c r="A181" s="72"/>
      <c r="M181" s="483"/>
    </row>
    <row r="182" spans="1:13" ht="24" customHeight="1">
      <c r="A182" s="72"/>
      <c r="M182" s="483"/>
    </row>
    <row r="183" spans="1:13" ht="24" customHeight="1">
      <c r="A183" s="72"/>
      <c r="M183" s="483"/>
    </row>
    <row r="184" spans="1:13" ht="24" customHeight="1">
      <c r="A184" s="72"/>
      <c r="M184" s="483"/>
    </row>
    <row r="185" spans="1:13" ht="48" customHeight="1">
      <c r="A185" s="72"/>
      <c r="M185" s="481"/>
    </row>
    <row r="186" spans="1:13" ht="24" customHeight="1">
      <c r="A186" s="72"/>
    </row>
    <row r="187" spans="1:13" ht="24" customHeight="1">
      <c r="A187" s="72"/>
    </row>
    <row r="188" spans="1:13" ht="24" customHeight="1">
      <c r="A188" s="72"/>
    </row>
    <row r="189" spans="1:13" ht="24" customHeight="1">
      <c r="A189" s="72"/>
    </row>
    <row r="190" spans="1:13" ht="24" customHeight="1">
      <c r="A190" s="72"/>
    </row>
    <row r="191" spans="1:13" ht="24" customHeight="1">
      <c r="A191" s="72"/>
    </row>
    <row r="192" spans="1:13" ht="24" customHeight="1">
      <c r="A192" s="72"/>
    </row>
    <row r="193" spans="1:13" ht="24" customHeight="1">
      <c r="A193" s="72"/>
    </row>
    <row r="194" spans="1:13" ht="24" customHeight="1">
      <c r="A194" s="72"/>
    </row>
    <row r="195" spans="1:13" ht="24" customHeight="1">
      <c r="A195" s="72"/>
    </row>
    <row r="196" spans="1:13" ht="39.75" customHeight="1">
      <c r="A196" s="72"/>
    </row>
    <row r="197" spans="1:13" ht="24" customHeight="1">
      <c r="A197" s="72"/>
    </row>
    <row r="198" spans="1:13" ht="24" customHeight="1">
      <c r="A198" s="72"/>
    </row>
    <row r="199" spans="1:13" ht="24" customHeight="1">
      <c r="A199" s="72"/>
    </row>
    <row r="200" spans="1:13" ht="24" customHeight="1">
      <c r="A200" s="72"/>
    </row>
    <row r="201" spans="1:13" ht="24" customHeight="1">
      <c r="A201" s="72"/>
    </row>
    <row r="202" spans="1:13" ht="24" customHeight="1">
      <c r="A202" s="72"/>
    </row>
    <row r="203" spans="1:13" ht="24" customHeight="1">
      <c r="A203" s="72"/>
    </row>
    <row r="204" spans="1:13" ht="24" customHeight="1">
      <c r="A204" s="72"/>
    </row>
    <row r="205" spans="1:13" ht="24" customHeight="1">
      <c r="A205" s="72"/>
    </row>
    <row r="206" spans="1:13" ht="44.25" customHeight="1">
      <c r="A206" s="72"/>
    </row>
    <row r="207" spans="1:13" ht="24" customHeight="1">
      <c r="A207" s="72"/>
      <c r="M207" s="484"/>
    </row>
    <row r="208" spans="1:13" ht="24" customHeight="1">
      <c r="A208" s="72"/>
      <c r="M208" s="484"/>
    </row>
    <row r="209" spans="1:13" ht="24" customHeight="1">
      <c r="A209" s="72"/>
      <c r="M209" s="484"/>
    </row>
    <row r="210" spans="1:13" ht="24" customHeight="1">
      <c r="A210" s="72"/>
      <c r="M210" s="484"/>
    </row>
    <row r="211" spans="1:13" ht="24" customHeight="1">
      <c r="A211" s="72"/>
      <c r="M211" s="484"/>
    </row>
    <row r="212" spans="1:13" ht="24" customHeight="1">
      <c r="A212" s="72"/>
      <c r="M212" s="484"/>
    </row>
    <row r="213" spans="1:13" ht="24" customHeight="1">
      <c r="A213" s="72"/>
      <c r="M213" s="484"/>
    </row>
    <row r="214" spans="1:13" ht="24" customHeight="1">
      <c r="A214" s="72"/>
      <c r="M214" s="484"/>
    </row>
    <row r="215" spans="1:13" ht="24" customHeight="1">
      <c r="A215" s="72"/>
      <c r="M215" s="484"/>
    </row>
    <row r="216" spans="1:13" ht="24" customHeight="1">
      <c r="A216" s="72"/>
      <c r="M216" s="484"/>
    </row>
    <row r="217" spans="1:13" ht="24" customHeight="1">
      <c r="A217" s="72"/>
      <c r="M217" s="484"/>
    </row>
    <row r="218" spans="1:13" ht="24" customHeight="1">
      <c r="A218" s="72"/>
      <c r="M218" s="484"/>
    </row>
    <row r="219" spans="1:13" ht="24" customHeight="1">
      <c r="A219" s="72"/>
      <c r="M219" s="484"/>
    </row>
    <row r="220" spans="1:13" ht="24" customHeight="1">
      <c r="A220" s="72"/>
      <c r="M220" s="484"/>
    </row>
    <row r="221" spans="1:13" ht="24" customHeight="1">
      <c r="A221" s="72"/>
      <c r="M221" s="484"/>
    </row>
    <row r="222" spans="1:13" ht="24" customHeight="1">
      <c r="A222" s="72"/>
      <c r="M222" s="484"/>
    </row>
    <row r="223" spans="1:13" ht="24" customHeight="1">
      <c r="A223" s="72"/>
      <c r="M223" s="484"/>
    </row>
    <row r="224" spans="1:13" ht="24" customHeight="1">
      <c r="A224" s="72"/>
      <c r="M224" s="484"/>
    </row>
    <row r="225" spans="1:13" ht="24" customHeight="1">
      <c r="A225" s="72"/>
      <c r="M225" s="484"/>
    </row>
    <row r="226" spans="1:13" ht="63" customHeight="1">
      <c r="A226" s="72"/>
      <c r="M226" s="484"/>
    </row>
    <row r="227" spans="1:13" ht="24" customHeight="1">
      <c r="A227" s="72"/>
    </row>
    <row r="228" spans="1:13" ht="24" customHeight="1">
      <c r="A228" s="72"/>
    </row>
    <row r="229" spans="1:13" ht="24" customHeight="1">
      <c r="A229" s="72"/>
    </row>
    <row r="230" spans="1:13" ht="24" customHeight="1">
      <c r="A230" s="72"/>
    </row>
    <row r="231" spans="1:13" ht="24" customHeight="1">
      <c r="A231" s="72"/>
    </row>
    <row r="232" spans="1:13" ht="24" customHeight="1">
      <c r="A232" s="72"/>
    </row>
    <row r="233" spans="1:13" ht="24" customHeight="1">
      <c r="A233" s="72"/>
    </row>
    <row r="234" spans="1:13" ht="57.75" customHeight="1">
      <c r="A234" s="72"/>
    </row>
    <row r="235" spans="1:13" ht="24" customHeight="1">
      <c r="A235" s="72"/>
      <c r="M235" s="484"/>
    </row>
    <row r="236" spans="1:13" ht="24" customHeight="1">
      <c r="A236" s="72"/>
      <c r="M236" s="484"/>
    </row>
    <row r="237" spans="1:13" ht="24" customHeight="1">
      <c r="A237" s="72"/>
      <c r="M237" s="484"/>
    </row>
    <row r="238" spans="1:13" ht="24" customHeight="1">
      <c r="A238" s="72"/>
      <c r="M238" s="484"/>
    </row>
    <row r="239" spans="1:13" ht="24" customHeight="1">
      <c r="A239" s="72"/>
      <c r="M239" s="484"/>
    </row>
    <row r="240" spans="1:13" ht="24" customHeight="1">
      <c r="A240" s="72"/>
      <c r="M240" s="484"/>
    </row>
    <row r="241" spans="1:13" ht="24" customHeight="1">
      <c r="A241" s="72"/>
      <c r="M241" s="484"/>
    </row>
    <row r="242" spans="1:13" ht="24" customHeight="1">
      <c r="A242" s="72"/>
      <c r="M242" s="484"/>
    </row>
    <row r="243" spans="1:13" ht="24" customHeight="1">
      <c r="A243" s="72"/>
      <c r="M243" s="484"/>
    </row>
    <row r="244" spans="1:13" ht="24" customHeight="1">
      <c r="A244" s="72"/>
      <c r="M244" s="484"/>
    </row>
    <row r="245" spans="1:13" ht="24" customHeight="1">
      <c r="A245" s="72"/>
      <c r="M245" s="484"/>
    </row>
    <row r="246" spans="1:13" ht="24" customHeight="1">
      <c r="A246" s="72"/>
      <c r="M246" s="483"/>
    </row>
    <row r="247" spans="1:13" ht="24" customHeight="1">
      <c r="A247" s="72"/>
      <c r="M247" s="484"/>
    </row>
    <row r="248" spans="1:13" ht="24" customHeight="1">
      <c r="A248" s="72"/>
      <c r="M248" s="484"/>
    </row>
    <row r="249" spans="1:13" ht="24" customHeight="1">
      <c r="A249" s="72"/>
      <c r="M249" s="484"/>
    </row>
    <row r="250" spans="1:13" ht="24" customHeight="1">
      <c r="A250" s="72"/>
      <c r="M250" s="484"/>
    </row>
    <row r="251" spans="1:13" ht="24" customHeight="1">
      <c r="A251" s="72"/>
      <c r="M251" s="484"/>
    </row>
    <row r="252" spans="1:13" ht="24" customHeight="1">
      <c r="A252" s="72"/>
      <c r="M252" s="485"/>
    </row>
    <row r="253" spans="1:13" ht="24" customHeight="1">
      <c r="A253" s="72"/>
      <c r="M253" s="484"/>
    </row>
    <row r="254" spans="1:13" ht="24" customHeight="1">
      <c r="A254" s="72"/>
      <c r="M254" s="484"/>
    </row>
    <row r="255" spans="1:13" ht="24" customHeight="1">
      <c r="A255" s="72"/>
      <c r="M255" s="484"/>
    </row>
    <row r="256" spans="1:13" ht="24" customHeight="1">
      <c r="A256" s="72"/>
      <c r="M256" s="484"/>
    </row>
    <row r="257" spans="1:13" ht="24" customHeight="1">
      <c r="A257" s="72"/>
      <c r="M257" s="484"/>
    </row>
    <row r="258" spans="1:13" ht="24" customHeight="1">
      <c r="A258" s="72"/>
      <c r="M258" s="484"/>
    </row>
    <row r="259" spans="1:13" ht="24" customHeight="1">
      <c r="A259" s="72"/>
      <c r="M259" s="484"/>
    </row>
    <row r="260" spans="1:13" ht="24" customHeight="1">
      <c r="A260" s="72"/>
      <c r="M260" s="484"/>
    </row>
    <row r="261" spans="1:13" ht="24" customHeight="1">
      <c r="A261" s="72"/>
      <c r="M261" s="484"/>
    </row>
    <row r="262" spans="1:13" ht="63.75" customHeight="1">
      <c r="A262" s="72"/>
      <c r="M262" s="483"/>
    </row>
    <row r="263" spans="1:13" ht="24" customHeight="1">
      <c r="A263" s="72"/>
    </row>
    <row r="264" spans="1:13" ht="24" customHeight="1">
      <c r="A264" s="72"/>
    </row>
    <row r="265" spans="1:13" ht="24" customHeight="1">
      <c r="A265" s="72"/>
    </row>
    <row r="266" spans="1:13" ht="24" customHeight="1">
      <c r="A266" s="72"/>
    </row>
    <row r="267" spans="1:13" ht="24" customHeight="1">
      <c r="A267" s="72"/>
    </row>
    <row r="268" spans="1:13" ht="24" customHeight="1">
      <c r="A268" s="72"/>
    </row>
    <row r="269" spans="1:13" ht="24" customHeight="1">
      <c r="A269" s="72"/>
    </row>
    <row r="270" spans="1:13" ht="24" customHeight="1">
      <c r="A270" s="72"/>
    </row>
    <row r="271" spans="1:13" ht="24" customHeight="1">
      <c r="A271" s="72"/>
    </row>
    <row r="272" spans="1:13" ht="24" customHeight="1">
      <c r="A272" s="72"/>
    </row>
    <row r="273" spans="1:1" ht="24" customHeight="1">
      <c r="A273" s="72"/>
    </row>
    <row r="274" spans="1:1" ht="24" customHeight="1">
      <c r="A274" s="72"/>
    </row>
    <row r="275" spans="1:1" ht="24" customHeight="1">
      <c r="A275" s="72"/>
    </row>
    <row r="276" spans="1:1" ht="24" customHeight="1">
      <c r="A276" s="72"/>
    </row>
    <row r="277" spans="1:1" ht="24" customHeight="1">
      <c r="A277" s="72"/>
    </row>
    <row r="278" spans="1:1" ht="24" customHeight="1">
      <c r="A278" s="72"/>
    </row>
    <row r="279" spans="1:1" ht="24" customHeight="1">
      <c r="A279" s="72"/>
    </row>
    <row r="280" spans="1:1" ht="24" customHeight="1">
      <c r="A280" s="72"/>
    </row>
    <row r="281" spans="1:1" ht="24" customHeight="1">
      <c r="A281" s="72"/>
    </row>
    <row r="282" spans="1:1" ht="63.75" customHeight="1">
      <c r="A282" s="72"/>
    </row>
    <row r="283" spans="1:1" ht="24" customHeight="1">
      <c r="A283" s="72"/>
    </row>
    <row r="284" spans="1:1" ht="24" customHeight="1">
      <c r="A284" s="72"/>
    </row>
    <row r="285" spans="1:1" ht="24" customHeight="1">
      <c r="A285" s="72"/>
    </row>
    <row r="286" spans="1:1" ht="24" customHeight="1">
      <c r="A286" s="72"/>
    </row>
    <row r="287" spans="1:1" ht="24" customHeight="1">
      <c r="A287" s="72"/>
    </row>
    <row r="288" spans="1:1" ht="24" customHeight="1">
      <c r="A288" s="72"/>
    </row>
    <row r="289" spans="1:1" ht="24" customHeight="1">
      <c r="A289" s="72"/>
    </row>
    <row r="290" spans="1:1" ht="24" customHeight="1">
      <c r="A290" s="72"/>
    </row>
    <row r="291" spans="1:1" ht="45" customHeight="1">
      <c r="A291" s="72"/>
    </row>
    <row r="292" spans="1:1" ht="24" customHeight="1">
      <c r="A292" s="72"/>
    </row>
    <row r="293" spans="1:1" ht="24" customHeight="1">
      <c r="A293" s="72"/>
    </row>
    <row r="294" spans="1:1" ht="24" customHeight="1">
      <c r="A294" s="72"/>
    </row>
    <row r="295" spans="1:1" ht="24" customHeight="1">
      <c r="A295" s="72"/>
    </row>
    <row r="296" spans="1:1" ht="24" customHeight="1">
      <c r="A296" s="72"/>
    </row>
    <row r="297" spans="1:1" ht="66.75" customHeight="1">
      <c r="A297" s="72"/>
    </row>
    <row r="298" spans="1:1" ht="24" customHeight="1">
      <c r="A298" s="72"/>
    </row>
    <row r="299" spans="1:1" ht="24" customHeight="1">
      <c r="A299" s="72"/>
    </row>
    <row r="300" spans="1:1" ht="24" customHeight="1">
      <c r="A300" s="72"/>
    </row>
    <row r="301" spans="1:1" ht="24" customHeight="1">
      <c r="A301" s="72"/>
    </row>
    <row r="302" spans="1:1" ht="24" customHeight="1">
      <c r="A302" s="72"/>
    </row>
    <row r="303" spans="1:1" ht="24" customHeight="1">
      <c r="A303" s="72"/>
    </row>
    <row r="304" spans="1:1" ht="24" customHeight="1">
      <c r="A304" s="72"/>
    </row>
    <row r="305" spans="1:1" ht="38.25" customHeight="1">
      <c r="A305" s="72"/>
    </row>
    <row r="306" spans="1:1" ht="24" customHeight="1">
      <c r="A306" s="72"/>
    </row>
    <row r="307" spans="1:1" ht="24" customHeight="1">
      <c r="A307" s="72"/>
    </row>
    <row r="308" spans="1:1" ht="24" customHeight="1">
      <c r="A308" s="72"/>
    </row>
    <row r="309" spans="1:1" ht="24" customHeight="1">
      <c r="A309" s="72"/>
    </row>
    <row r="310" spans="1:1" ht="24" customHeight="1">
      <c r="A310" s="72"/>
    </row>
    <row r="311" spans="1:1" ht="24" customHeight="1">
      <c r="A311" s="72"/>
    </row>
    <row r="312" spans="1:1" ht="24" customHeight="1">
      <c r="A312" s="72"/>
    </row>
    <row r="313" spans="1:1" ht="24" customHeight="1">
      <c r="A313" s="72"/>
    </row>
    <row r="314" spans="1:1" ht="24" customHeight="1">
      <c r="A314" s="72"/>
    </row>
    <row r="315" spans="1:1" ht="24" customHeight="1">
      <c r="A315" s="72"/>
    </row>
    <row r="316" spans="1:1" ht="24" customHeight="1">
      <c r="A316" s="72"/>
    </row>
    <row r="317" spans="1:1" ht="24" customHeight="1">
      <c r="A317" s="72"/>
    </row>
    <row r="318" spans="1:1" ht="24" customHeight="1">
      <c r="A318" s="72"/>
    </row>
    <row r="319" spans="1:1" ht="24" customHeight="1">
      <c r="A319" s="72"/>
    </row>
    <row r="320" spans="1:1" ht="24" customHeight="1">
      <c r="A320" s="72"/>
    </row>
    <row r="321" spans="1:12" ht="24" customHeight="1">
      <c r="A321" s="72"/>
    </row>
    <row r="322" spans="1:12" ht="24" customHeight="1">
      <c r="A322" s="72"/>
    </row>
    <row r="323" spans="1:12" ht="24" customHeight="1">
      <c r="A323" s="72"/>
    </row>
    <row r="324" spans="1:12" ht="24" customHeight="1">
      <c r="A324" s="72"/>
    </row>
    <row r="325" spans="1:12" ht="36.75" customHeight="1">
      <c r="A325" s="72"/>
    </row>
    <row r="326" spans="1:12" ht="24" customHeight="1">
      <c r="A326" s="72"/>
    </row>
    <row r="327" spans="1:12" ht="24" customHeight="1">
      <c r="A327" s="72"/>
    </row>
    <row r="328" spans="1:12" ht="24" customHeight="1">
      <c r="A328" s="72"/>
    </row>
    <row r="329" spans="1:12" ht="24" customHeight="1">
      <c r="A329" s="72"/>
    </row>
    <row r="330" spans="1:12" ht="24" customHeight="1">
      <c r="A330" s="72"/>
    </row>
    <row r="331" spans="1:12" ht="24" customHeight="1">
      <c r="A331" s="72"/>
    </row>
    <row r="332" spans="1:12" ht="24" customHeight="1">
      <c r="A332" s="72"/>
    </row>
    <row r="333" spans="1:12" ht="24" customHeight="1">
      <c r="A333" s="72"/>
    </row>
    <row r="334" spans="1:12" ht="24" customHeight="1">
      <c r="A334" s="72"/>
    </row>
    <row r="335" spans="1:12" ht="24" customHeight="1">
      <c r="A335" s="72"/>
      <c r="L335" s="69"/>
    </row>
    <row r="336" spans="1:12" ht="24" customHeight="1">
      <c r="A336" s="72"/>
      <c r="L336" s="69"/>
    </row>
    <row r="337" spans="1:12" ht="24" customHeight="1">
      <c r="A337" s="72"/>
      <c r="L337" s="69"/>
    </row>
    <row r="338" spans="1:12">
      <c r="A338" s="72"/>
      <c r="L338" s="69"/>
    </row>
    <row r="339" spans="1:12">
      <c r="A339" s="72"/>
      <c r="L339" s="69"/>
    </row>
    <row r="340" spans="1:12">
      <c r="A340" s="72"/>
      <c r="L340" s="69"/>
    </row>
    <row r="341" spans="1:12">
      <c r="A341" s="72"/>
      <c r="L341" s="69"/>
    </row>
    <row r="342" spans="1:12">
      <c r="A342" s="72"/>
      <c r="L342" s="69"/>
    </row>
    <row r="343" spans="1:12">
      <c r="A343" s="72"/>
      <c r="L343" s="69"/>
    </row>
    <row r="344" spans="1:12">
      <c r="A344" s="72"/>
      <c r="L344" s="69"/>
    </row>
    <row r="345" spans="1:12">
      <c r="A345" s="72"/>
      <c r="L345" s="69"/>
    </row>
    <row r="346" spans="1:12">
      <c r="A346" s="72"/>
      <c r="L346" s="69"/>
    </row>
    <row r="347" spans="1:12">
      <c r="A347" s="72"/>
    </row>
    <row r="348" spans="1:12">
      <c r="A348" s="72"/>
    </row>
    <row r="349" spans="1:12">
      <c r="A349" s="72"/>
    </row>
    <row r="350" spans="1:12">
      <c r="A350" s="72"/>
    </row>
    <row r="351" spans="1:12">
      <c r="A351" s="72"/>
    </row>
    <row r="352" spans="1:12">
      <c r="A352" s="72"/>
    </row>
    <row r="353" spans="1:1">
      <c r="A353" s="72"/>
    </row>
    <row r="354" spans="1:1">
      <c r="A354" s="72"/>
    </row>
    <row r="355" spans="1:1">
      <c r="A355" s="72"/>
    </row>
    <row r="356" spans="1:1">
      <c r="A356" s="72"/>
    </row>
    <row r="357" spans="1:1">
      <c r="A357" s="72"/>
    </row>
    <row r="358" spans="1:1">
      <c r="A358" s="72"/>
    </row>
    <row r="359" spans="1:1">
      <c r="A359" s="72"/>
    </row>
    <row r="360" spans="1:1">
      <c r="A360" s="72"/>
    </row>
    <row r="361" spans="1:1">
      <c r="A361" s="72"/>
    </row>
    <row r="362" spans="1:1">
      <c r="A362" s="72"/>
    </row>
    <row r="363" spans="1:1">
      <c r="A363" s="72"/>
    </row>
    <row r="364" spans="1:1">
      <c r="A364" s="72"/>
    </row>
    <row r="365" spans="1:1">
      <c r="A365" s="72"/>
    </row>
    <row r="366" spans="1:1">
      <c r="A366" s="72"/>
    </row>
    <row r="367" spans="1:1">
      <c r="A367" s="72"/>
    </row>
    <row r="368" spans="1:1">
      <c r="A368" s="72"/>
    </row>
    <row r="369" spans="1:1">
      <c r="A369" s="72"/>
    </row>
    <row r="370" spans="1:1">
      <c r="A370" s="72"/>
    </row>
    <row r="371" spans="1:1">
      <c r="A371" s="72"/>
    </row>
    <row r="372" spans="1:1">
      <c r="A372" s="72"/>
    </row>
    <row r="373" spans="1:1">
      <c r="A373" s="72"/>
    </row>
    <row r="374" spans="1:1">
      <c r="A374" s="72"/>
    </row>
    <row r="375" spans="1:1">
      <c r="A375" s="72"/>
    </row>
    <row r="376" spans="1:1">
      <c r="A376" s="72"/>
    </row>
    <row r="377" spans="1:1">
      <c r="A377" s="72"/>
    </row>
    <row r="378" spans="1:1">
      <c r="A378" s="72"/>
    </row>
    <row r="379" spans="1:1">
      <c r="A379" s="72"/>
    </row>
    <row r="380" spans="1:1">
      <c r="A380" s="72"/>
    </row>
    <row r="381" spans="1:1">
      <c r="A381" s="72"/>
    </row>
    <row r="382" spans="1:1">
      <c r="A382" s="72"/>
    </row>
    <row r="383" spans="1:1">
      <c r="A383" s="72"/>
    </row>
    <row r="384" spans="1:1">
      <c r="A384" s="72"/>
    </row>
    <row r="385" spans="1:1">
      <c r="A385" s="72"/>
    </row>
    <row r="386" spans="1:1">
      <c r="A386" s="72"/>
    </row>
    <row r="387" spans="1:1">
      <c r="A387" s="72"/>
    </row>
    <row r="388" spans="1:1">
      <c r="A388" s="72"/>
    </row>
    <row r="389" spans="1:1">
      <c r="A389" s="72"/>
    </row>
    <row r="390" spans="1:1">
      <c r="A390" s="72"/>
    </row>
    <row r="391" spans="1:1">
      <c r="A391" s="72"/>
    </row>
    <row r="392" spans="1:1">
      <c r="A392" s="72"/>
    </row>
    <row r="393" spans="1:1">
      <c r="A393" s="72"/>
    </row>
    <row r="394" spans="1:1">
      <c r="A394" s="72"/>
    </row>
    <row r="395" spans="1:1">
      <c r="A395" s="72"/>
    </row>
    <row r="396" spans="1:1">
      <c r="A396" s="72"/>
    </row>
    <row r="397" spans="1:1">
      <c r="A397" s="72"/>
    </row>
    <row r="398" spans="1:1">
      <c r="A398" s="72"/>
    </row>
    <row r="399" spans="1:1">
      <c r="A399" s="72"/>
    </row>
    <row r="400" spans="1:1">
      <c r="A400" s="72"/>
    </row>
    <row r="401" spans="1:1">
      <c r="A401" s="72"/>
    </row>
    <row r="402" spans="1:1">
      <c r="A402" s="72"/>
    </row>
    <row r="403" spans="1:1">
      <c r="A403" s="72"/>
    </row>
    <row r="404" spans="1:1">
      <c r="A404" s="72"/>
    </row>
    <row r="405" spans="1:1">
      <c r="A405" s="72"/>
    </row>
    <row r="406" spans="1:1">
      <c r="A406" s="72"/>
    </row>
    <row r="407" spans="1:1">
      <c r="A407" s="72"/>
    </row>
    <row r="408" spans="1:1">
      <c r="A408" s="72"/>
    </row>
    <row r="409" spans="1:1">
      <c r="A409" s="72"/>
    </row>
    <row r="410" spans="1:1">
      <c r="A410" s="72"/>
    </row>
    <row r="411" spans="1:1">
      <c r="A411" s="72"/>
    </row>
    <row r="412" spans="1:1">
      <c r="A412" s="72"/>
    </row>
    <row r="413" spans="1:1">
      <c r="A413" s="72"/>
    </row>
    <row r="414" spans="1:1">
      <c r="A414" s="72"/>
    </row>
    <row r="415" spans="1:1">
      <c r="A415" s="72"/>
    </row>
    <row r="416" spans="1:1">
      <c r="A416" s="72"/>
    </row>
    <row r="417" spans="1:1">
      <c r="A417" s="72"/>
    </row>
    <row r="418" spans="1:1">
      <c r="A418" s="72"/>
    </row>
    <row r="419" spans="1:1">
      <c r="A419" s="72"/>
    </row>
    <row r="420" spans="1:1">
      <c r="A420" s="72"/>
    </row>
    <row r="421" spans="1:1">
      <c r="A421" s="72"/>
    </row>
    <row r="422" spans="1:1">
      <c r="A422" s="72"/>
    </row>
    <row r="423" spans="1:1">
      <c r="A423" s="72"/>
    </row>
    <row r="424" spans="1:1">
      <c r="A424" s="72"/>
    </row>
    <row r="425" spans="1:1">
      <c r="A425" s="72"/>
    </row>
    <row r="426" spans="1:1">
      <c r="A426" s="72"/>
    </row>
    <row r="427" spans="1:1">
      <c r="A427" s="72"/>
    </row>
    <row r="428" spans="1:1">
      <c r="A428" s="72"/>
    </row>
    <row r="429" spans="1:1">
      <c r="A429" s="72"/>
    </row>
    <row r="430" spans="1:1">
      <c r="A430" s="72"/>
    </row>
    <row r="431" spans="1:1">
      <c r="A431" s="72"/>
    </row>
    <row r="432" spans="1:1">
      <c r="A432" s="72"/>
    </row>
    <row r="433" spans="1:1">
      <c r="A433" s="72"/>
    </row>
    <row r="434" spans="1:1">
      <c r="A434" s="72"/>
    </row>
    <row r="435" spans="1:1">
      <c r="A435" s="72"/>
    </row>
    <row r="436" spans="1:1">
      <c r="A436" s="72"/>
    </row>
    <row r="437" spans="1:1">
      <c r="A437" s="72"/>
    </row>
    <row r="438" spans="1:1">
      <c r="A438" s="72"/>
    </row>
    <row r="439" spans="1:1">
      <c r="A439" s="72"/>
    </row>
    <row r="440" spans="1:1">
      <c r="A440" s="72"/>
    </row>
    <row r="441" spans="1:1">
      <c r="A441" s="72"/>
    </row>
    <row r="442" spans="1:1">
      <c r="A442" s="72"/>
    </row>
    <row r="443" spans="1:1">
      <c r="A443" s="72"/>
    </row>
    <row r="444" spans="1:1">
      <c r="A444" s="72"/>
    </row>
    <row r="445" spans="1:1">
      <c r="A445" s="72"/>
    </row>
    <row r="446" spans="1:1">
      <c r="A446" s="72"/>
    </row>
    <row r="447" spans="1:1">
      <c r="A447" s="72"/>
    </row>
    <row r="448" spans="1:1">
      <c r="A448" s="72"/>
    </row>
    <row r="449" spans="1:1">
      <c r="A449" s="72"/>
    </row>
    <row r="450" spans="1:1">
      <c r="A450" s="72"/>
    </row>
    <row r="451" spans="1:1">
      <c r="A451" s="72"/>
    </row>
    <row r="452" spans="1:1">
      <c r="A452" s="72"/>
    </row>
    <row r="453" spans="1:1">
      <c r="A453" s="72"/>
    </row>
    <row r="454" spans="1:1">
      <c r="A454" s="72"/>
    </row>
    <row r="455" spans="1:1">
      <c r="A455" s="72"/>
    </row>
    <row r="456" spans="1:1">
      <c r="A456" s="72"/>
    </row>
    <row r="457" spans="1:1">
      <c r="A457" s="72"/>
    </row>
    <row r="458" spans="1:1">
      <c r="A458" s="72"/>
    </row>
    <row r="459" spans="1:1">
      <c r="A459" s="72"/>
    </row>
    <row r="460" spans="1:1">
      <c r="A460" s="72"/>
    </row>
    <row r="461" spans="1:1">
      <c r="A461" s="72"/>
    </row>
    <row r="462" spans="1:1">
      <c r="A462" s="72"/>
    </row>
    <row r="463" spans="1:1">
      <c r="A463" s="72"/>
    </row>
    <row r="464" spans="1:1">
      <c r="A464" s="72"/>
    </row>
    <row r="465" spans="1:1">
      <c r="A465" s="72"/>
    </row>
    <row r="466" spans="1:1">
      <c r="A466" s="72"/>
    </row>
    <row r="467" spans="1:1">
      <c r="A467" s="72"/>
    </row>
    <row r="468" spans="1:1">
      <c r="A468" s="72"/>
    </row>
    <row r="469" spans="1:1">
      <c r="A469" s="72"/>
    </row>
    <row r="470" spans="1:1">
      <c r="A470" s="72"/>
    </row>
    <row r="471" spans="1:1">
      <c r="A471" s="72"/>
    </row>
    <row r="472" spans="1:1">
      <c r="A472" s="72"/>
    </row>
    <row r="473" spans="1:1">
      <c r="A473" s="72"/>
    </row>
    <row r="474" spans="1:1">
      <c r="A474" s="72"/>
    </row>
    <row r="475" spans="1:1">
      <c r="A475" s="72"/>
    </row>
    <row r="476" spans="1:1">
      <c r="A476" s="72"/>
    </row>
    <row r="477" spans="1:1">
      <c r="A477" s="72"/>
    </row>
    <row r="478" spans="1:1">
      <c r="A478" s="72"/>
    </row>
    <row r="479" spans="1:1">
      <c r="A479" s="72"/>
    </row>
    <row r="480" spans="1:1">
      <c r="A480" s="72"/>
    </row>
    <row r="481" spans="1:1">
      <c r="A481" s="72"/>
    </row>
    <row r="482" spans="1:1">
      <c r="A482" s="72"/>
    </row>
    <row r="483" spans="1:1">
      <c r="A483" s="72"/>
    </row>
    <row r="484" spans="1:1">
      <c r="A484" s="72"/>
    </row>
    <row r="485" spans="1:1">
      <c r="A485" s="72"/>
    </row>
    <row r="486" spans="1:1">
      <c r="A486" s="72"/>
    </row>
    <row r="487" spans="1:1">
      <c r="A487" s="72"/>
    </row>
    <row r="488" spans="1:1">
      <c r="A488" s="72"/>
    </row>
    <row r="489" spans="1:1">
      <c r="A489" s="72"/>
    </row>
    <row r="490" spans="1:1">
      <c r="A490" s="72"/>
    </row>
    <row r="491" spans="1:1">
      <c r="A491" s="72"/>
    </row>
    <row r="492" spans="1:1">
      <c r="A492" s="72"/>
    </row>
    <row r="493" spans="1:1">
      <c r="A493" s="72"/>
    </row>
    <row r="494" spans="1:1">
      <c r="A494" s="72"/>
    </row>
    <row r="495" spans="1:1">
      <c r="A495" s="72"/>
    </row>
    <row r="496" spans="1:1">
      <c r="A496" s="72"/>
    </row>
    <row r="497" spans="1:1">
      <c r="A497" s="72"/>
    </row>
    <row r="498" spans="1:1">
      <c r="A498" s="72"/>
    </row>
    <row r="499" spans="1:1">
      <c r="A499" s="72"/>
    </row>
    <row r="500" spans="1:1">
      <c r="A500" s="72"/>
    </row>
    <row r="501" spans="1:1">
      <c r="A501" s="72"/>
    </row>
    <row r="502" spans="1:1">
      <c r="A502" s="72"/>
    </row>
    <row r="503" spans="1:1">
      <c r="A503" s="72"/>
    </row>
    <row r="504" spans="1:1">
      <c r="A504" s="72"/>
    </row>
    <row r="505" spans="1:1">
      <c r="A505" s="72"/>
    </row>
    <row r="506" spans="1:1">
      <c r="A506" s="72"/>
    </row>
    <row r="507" spans="1:1">
      <c r="A507" s="72"/>
    </row>
    <row r="508" spans="1:1">
      <c r="A508" s="72"/>
    </row>
    <row r="509" spans="1:1">
      <c r="A509" s="72"/>
    </row>
    <row r="510" spans="1:1">
      <c r="A510" s="72"/>
    </row>
    <row r="511" spans="1:1">
      <c r="A511" s="72"/>
    </row>
    <row r="512" spans="1:1">
      <c r="A512" s="72"/>
    </row>
    <row r="513" spans="1:1">
      <c r="A513" s="72"/>
    </row>
    <row r="514" spans="1:1">
      <c r="A514" s="72"/>
    </row>
    <row r="515" spans="1:1">
      <c r="A515" s="72"/>
    </row>
    <row r="516" spans="1:1">
      <c r="A516" s="72"/>
    </row>
    <row r="517" spans="1:1">
      <c r="A517" s="72"/>
    </row>
    <row r="518" spans="1:1">
      <c r="A518" s="72"/>
    </row>
    <row r="519" spans="1:1">
      <c r="A519" s="72"/>
    </row>
    <row r="520" spans="1:1">
      <c r="A520" s="72"/>
    </row>
    <row r="521" spans="1:1">
      <c r="A521" s="72"/>
    </row>
    <row r="522" spans="1:1">
      <c r="A522" s="72"/>
    </row>
    <row r="523" spans="1:1">
      <c r="A523" s="72"/>
    </row>
    <row r="524" spans="1:1">
      <c r="A524" s="72"/>
    </row>
    <row r="525" spans="1:1">
      <c r="A525" s="72"/>
    </row>
    <row r="526" spans="1:1">
      <c r="A526" s="72"/>
    </row>
    <row r="527" spans="1:1">
      <c r="A527" s="72"/>
    </row>
    <row r="528" spans="1:1">
      <c r="A528" s="72"/>
    </row>
    <row r="529" spans="1:1">
      <c r="A529" s="72"/>
    </row>
    <row r="530" spans="1:1">
      <c r="A530" s="72"/>
    </row>
    <row r="531" spans="1:1">
      <c r="A531" s="72"/>
    </row>
    <row r="532" spans="1:1">
      <c r="A532" s="72"/>
    </row>
    <row r="533" spans="1:1">
      <c r="A533" s="72"/>
    </row>
    <row r="534" spans="1:1">
      <c r="A534" s="72"/>
    </row>
    <row r="535" spans="1:1">
      <c r="A535" s="72"/>
    </row>
    <row r="536" spans="1:1">
      <c r="A536" s="72"/>
    </row>
    <row r="537" spans="1:1">
      <c r="A537" s="72"/>
    </row>
    <row r="538" spans="1:1">
      <c r="A538" s="72"/>
    </row>
    <row r="539" spans="1:1">
      <c r="A539" s="72"/>
    </row>
    <row r="540" spans="1:1">
      <c r="A540" s="72"/>
    </row>
    <row r="541" spans="1:1">
      <c r="A541" s="72"/>
    </row>
    <row r="542" spans="1:1">
      <c r="A542" s="72"/>
    </row>
    <row r="543" spans="1:1">
      <c r="A543" s="72"/>
    </row>
    <row r="544" spans="1:1">
      <c r="A544" s="72"/>
    </row>
    <row r="545" spans="1:1">
      <c r="A545" s="72"/>
    </row>
    <row r="546" spans="1:1">
      <c r="A546" s="72"/>
    </row>
    <row r="547" spans="1:1">
      <c r="A547" s="72"/>
    </row>
    <row r="548" spans="1:1">
      <c r="A548" s="72"/>
    </row>
    <row r="549" spans="1:1">
      <c r="A549" s="72"/>
    </row>
    <row r="550" spans="1:1">
      <c r="A550" s="72"/>
    </row>
    <row r="551" spans="1:1">
      <c r="A551" s="72"/>
    </row>
    <row r="552" spans="1:1">
      <c r="A552" s="72"/>
    </row>
    <row r="553" spans="1:1">
      <c r="A553" s="72"/>
    </row>
    <row r="554" spans="1:1">
      <c r="A554" s="72"/>
    </row>
    <row r="555" spans="1:1">
      <c r="A555" s="72"/>
    </row>
    <row r="556" spans="1:1">
      <c r="A556" s="72"/>
    </row>
    <row r="557" spans="1:1">
      <c r="A557" s="72"/>
    </row>
    <row r="558" spans="1:1">
      <c r="A558" s="72"/>
    </row>
    <row r="559" spans="1:1">
      <c r="A559" s="72"/>
    </row>
    <row r="560" spans="1:1">
      <c r="A560" s="72"/>
    </row>
    <row r="561" spans="1:1">
      <c r="A561" s="72"/>
    </row>
    <row r="562" spans="1:1">
      <c r="A562" s="72"/>
    </row>
    <row r="563" spans="1:1">
      <c r="A563" s="72"/>
    </row>
    <row r="564" spans="1:1">
      <c r="A564" s="72"/>
    </row>
    <row r="565" spans="1:1">
      <c r="A565" s="72"/>
    </row>
    <row r="566" spans="1:1">
      <c r="A566" s="72"/>
    </row>
    <row r="567" spans="1:1">
      <c r="A567" s="72"/>
    </row>
    <row r="568" spans="1:1">
      <c r="A568" s="72"/>
    </row>
    <row r="569" spans="1:1">
      <c r="A569" s="72"/>
    </row>
    <row r="570" spans="1:1">
      <c r="A570" s="72"/>
    </row>
    <row r="571" spans="1:1">
      <c r="A571" s="72"/>
    </row>
    <row r="572" spans="1:1">
      <c r="A572" s="72"/>
    </row>
    <row r="573" spans="1:1">
      <c r="A573" s="72"/>
    </row>
    <row r="574" spans="1:1">
      <c r="A574" s="72"/>
    </row>
    <row r="575" spans="1:1">
      <c r="A575" s="72"/>
    </row>
    <row r="576" spans="1:1">
      <c r="A576" s="72"/>
    </row>
    <row r="577" spans="1:1">
      <c r="A577" s="72"/>
    </row>
    <row r="578" spans="1:1">
      <c r="A578" s="72"/>
    </row>
    <row r="579" spans="1:1">
      <c r="A579" s="72"/>
    </row>
    <row r="580" spans="1:1">
      <c r="A580" s="72"/>
    </row>
    <row r="581" spans="1:1">
      <c r="A581" s="72"/>
    </row>
    <row r="582" spans="1:1">
      <c r="A582" s="72"/>
    </row>
    <row r="583" spans="1:1">
      <c r="A583" s="72"/>
    </row>
    <row r="584" spans="1:1">
      <c r="A584" s="72"/>
    </row>
    <row r="585" spans="1:1">
      <c r="A585" s="72"/>
    </row>
    <row r="586" spans="1:1">
      <c r="A586" s="72"/>
    </row>
    <row r="587" spans="1:1">
      <c r="A587" s="72"/>
    </row>
    <row r="588" spans="1:1">
      <c r="A588" s="72"/>
    </row>
    <row r="589" spans="1:1">
      <c r="A589" s="72"/>
    </row>
    <row r="590" spans="1:1">
      <c r="A590" s="72"/>
    </row>
    <row r="591" spans="1:1">
      <c r="A591" s="72"/>
    </row>
    <row r="592" spans="1:1">
      <c r="A592" s="72"/>
    </row>
    <row r="593" spans="1:1">
      <c r="A593" s="72"/>
    </row>
    <row r="594" spans="1:1">
      <c r="A594" s="72"/>
    </row>
    <row r="595" spans="1:1">
      <c r="A595" s="72"/>
    </row>
    <row r="596" spans="1:1">
      <c r="A596" s="72"/>
    </row>
    <row r="597" spans="1:1">
      <c r="A597" s="72"/>
    </row>
    <row r="598" spans="1:1">
      <c r="A598" s="72"/>
    </row>
    <row r="599" spans="1:1">
      <c r="A599" s="72"/>
    </row>
    <row r="600" spans="1:1">
      <c r="A600" s="72"/>
    </row>
    <row r="601" spans="1:1">
      <c r="A601" s="72"/>
    </row>
    <row r="602" spans="1:1">
      <c r="A602" s="72"/>
    </row>
    <row r="603" spans="1:1">
      <c r="A603" s="72"/>
    </row>
    <row r="604" spans="1:1">
      <c r="A604" s="72"/>
    </row>
    <row r="605" spans="1:1">
      <c r="A605" s="72"/>
    </row>
    <row r="606" spans="1:1">
      <c r="A606" s="72"/>
    </row>
    <row r="607" spans="1:1">
      <c r="A607" s="72"/>
    </row>
    <row r="608" spans="1:1">
      <c r="A608" s="72"/>
    </row>
    <row r="609" spans="1:1">
      <c r="A609" s="72"/>
    </row>
    <row r="610" spans="1:1">
      <c r="A610" s="72"/>
    </row>
    <row r="611" spans="1:1">
      <c r="A611" s="72"/>
    </row>
    <row r="612" spans="1:1">
      <c r="A612" s="72"/>
    </row>
    <row r="613" spans="1:1">
      <c r="A613" s="72"/>
    </row>
    <row r="614" spans="1:1">
      <c r="A614" s="72"/>
    </row>
    <row r="615" spans="1:1">
      <c r="A615" s="72"/>
    </row>
    <row r="616" spans="1:1">
      <c r="A616" s="72"/>
    </row>
    <row r="617" spans="1:1">
      <c r="A617" s="72"/>
    </row>
    <row r="618" spans="1:1">
      <c r="A618" s="72"/>
    </row>
    <row r="619" spans="1:1">
      <c r="A619" s="72"/>
    </row>
    <row r="620" spans="1:1">
      <c r="A620" s="72"/>
    </row>
    <row r="621" spans="1:1">
      <c r="A621" s="72"/>
    </row>
    <row r="622" spans="1:1">
      <c r="A622" s="72"/>
    </row>
    <row r="623" spans="1:1">
      <c r="A623" s="72"/>
    </row>
    <row r="624" spans="1:1">
      <c r="A624" s="72"/>
    </row>
    <row r="625" spans="1:1">
      <c r="A625" s="72"/>
    </row>
    <row r="626" spans="1:1">
      <c r="A626" s="72"/>
    </row>
    <row r="627" spans="1:1">
      <c r="A627" s="72"/>
    </row>
    <row r="628" spans="1:1">
      <c r="A628" s="72"/>
    </row>
    <row r="629" spans="1:1">
      <c r="A629" s="72"/>
    </row>
    <row r="630" spans="1:1">
      <c r="A630" s="72"/>
    </row>
    <row r="631" spans="1:1">
      <c r="A631" s="72"/>
    </row>
    <row r="632" spans="1:1">
      <c r="A632" s="72"/>
    </row>
    <row r="633" spans="1:1">
      <c r="A633" s="72"/>
    </row>
    <row r="634" spans="1:1">
      <c r="A634" s="72"/>
    </row>
    <row r="635" spans="1:1">
      <c r="A635" s="72"/>
    </row>
    <row r="636" spans="1:1">
      <c r="A636" s="72"/>
    </row>
    <row r="637" spans="1:1">
      <c r="A637" s="72"/>
    </row>
    <row r="638" spans="1:1">
      <c r="A638" s="72"/>
    </row>
    <row r="639" spans="1:1">
      <c r="A639" s="72"/>
    </row>
    <row r="640" spans="1:1">
      <c r="A640" s="72"/>
    </row>
    <row r="641" spans="1:1">
      <c r="A641" s="72"/>
    </row>
    <row r="642" spans="1:1">
      <c r="A642" s="72"/>
    </row>
    <row r="643" spans="1:1">
      <c r="A643" s="72"/>
    </row>
    <row r="644" spans="1:1">
      <c r="A644" s="72"/>
    </row>
    <row r="645" spans="1:1">
      <c r="A645" s="72"/>
    </row>
    <row r="646" spans="1:1">
      <c r="A646" s="72"/>
    </row>
    <row r="647" spans="1:1">
      <c r="A647" s="72"/>
    </row>
    <row r="648" spans="1:1">
      <c r="A648" s="72"/>
    </row>
    <row r="649" spans="1:1">
      <c r="A649" s="72"/>
    </row>
    <row r="650" spans="1:1">
      <c r="A650" s="72"/>
    </row>
    <row r="651" spans="1:1">
      <c r="A651" s="72"/>
    </row>
    <row r="652" spans="1:1">
      <c r="A652" s="72"/>
    </row>
    <row r="653" spans="1:1">
      <c r="A653" s="72"/>
    </row>
    <row r="654" spans="1:1">
      <c r="A654" s="72"/>
    </row>
    <row r="655" spans="1:1">
      <c r="A655" s="72"/>
    </row>
    <row r="656" spans="1:1">
      <c r="A656" s="72"/>
    </row>
    <row r="657" spans="1:1">
      <c r="A657" s="72"/>
    </row>
    <row r="658" spans="1:1">
      <c r="A658" s="72"/>
    </row>
    <row r="659" spans="1:1">
      <c r="A659" s="72"/>
    </row>
    <row r="660" spans="1:1">
      <c r="A660" s="72"/>
    </row>
    <row r="661" spans="1:1">
      <c r="A661" s="72"/>
    </row>
    <row r="662" spans="1:1">
      <c r="A662" s="72"/>
    </row>
    <row r="663" spans="1:1">
      <c r="A663" s="72"/>
    </row>
    <row r="664" spans="1:1">
      <c r="A664" s="72"/>
    </row>
    <row r="665" spans="1:1">
      <c r="A665" s="72"/>
    </row>
    <row r="666" spans="1:1">
      <c r="A666" s="72"/>
    </row>
    <row r="667" spans="1:1">
      <c r="A667" s="72"/>
    </row>
    <row r="668" spans="1:1">
      <c r="A668" s="72"/>
    </row>
    <row r="669" spans="1:1">
      <c r="A669" s="72"/>
    </row>
    <row r="670" spans="1:1">
      <c r="A670" s="72"/>
    </row>
    <row r="671" spans="1:1">
      <c r="A671" s="72"/>
    </row>
    <row r="672" spans="1:1">
      <c r="A672" s="72"/>
    </row>
    <row r="673" spans="1:1">
      <c r="A673" s="72"/>
    </row>
    <row r="674" spans="1:1">
      <c r="A674" s="72"/>
    </row>
    <row r="675" spans="1:1">
      <c r="A675" s="72"/>
    </row>
    <row r="676" spans="1:1">
      <c r="A676" s="72"/>
    </row>
    <row r="677" spans="1:1">
      <c r="A677" s="72"/>
    </row>
    <row r="678" spans="1:1">
      <c r="A678" s="72"/>
    </row>
    <row r="679" spans="1:1">
      <c r="A679" s="72"/>
    </row>
    <row r="680" spans="1:1">
      <c r="A680" s="72"/>
    </row>
    <row r="681" spans="1:1">
      <c r="A681" s="72"/>
    </row>
    <row r="682" spans="1:1">
      <c r="A682" s="72"/>
    </row>
    <row r="683" spans="1:1">
      <c r="A683" s="72"/>
    </row>
    <row r="684" spans="1:1">
      <c r="A684" s="72"/>
    </row>
    <row r="685" spans="1:1">
      <c r="A685" s="72"/>
    </row>
    <row r="686" spans="1:1">
      <c r="A686" s="72"/>
    </row>
    <row r="687" spans="1:1">
      <c r="A687" s="72"/>
    </row>
    <row r="688" spans="1:1">
      <c r="A688" s="72"/>
    </row>
    <row r="689" spans="1:1">
      <c r="A689" s="72"/>
    </row>
    <row r="690" spans="1:1">
      <c r="A690" s="72"/>
    </row>
    <row r="691" spans="1:1">
      <c r="A691" s="72"/>
    </row>
    <row r="692" spans="1:1">
      <c r="A692" s="72"/>
    </row>
    <row r="693" spans="1:1">
      <c r="A693" s="72"/>
    </row>
    <row r="694" spans="1:1">
      <c r="A694" s="72"/>
    </row>
    <row r="695" spans="1:1">
      <c r="A695" s="72"/>
    </row>
    <row r="696" spans="1:1">
      <c r="A696" s="72"/>
    </row>
    <row r="697" spans="1:1">
      <c r="A697" s="72"/>
    </row>
    <row r="698" spans="1:1">
      <c r="A698" s="72"/>
    </row>
    <row r="699" spans="1:1">
      <c r="A699" s="72"/>
    </row>
    <row r="700" spans="1:1">
      <c r="A700" s="72"/>
    </row>
    <row r="701" spans="1:1">
      <c r="A701" s="72"/>
    </row>
    <row r="702" spans="1:1">
      <c r="A702" s="72"/>
    </row>
    <row r="703" spans="1:1">
      <c r="A703" s="72"/>
    </row>
    <row r="704" spans="1:1">
      <c r="A704" s="72"/>
    </row>
    <row r="705" spans="1:1">
      <c r="A705" s="72"/>
    </row>
    <row r="706" spans="1:1">
      <c r="A706" s="72"/>
    </row>
    <row r="707" spans="1:1">
      <c r="A707" s="72"/>
    </row>
    <row r="708" spans="1:1">
      <c r="A708" s="72"/>
    </row>
    <row r="709" spans="1:1">
      <c r="A709" s="72"/>
    </row>
    <row r="710" spans="1:1">
      <c r="A710" s="72"/>
    </row>
    <row r="711" spans="1:1">
      <c r="A711" s="72"/>
    </row>
    <row r="712" spans="1:1">
      <c r="A712" s="72"/>
    </row>
    <row r="713" spans="1:1">
      <c r="A713" s="72"/>
    </row>
    <row r="714" spans="1:1">
      <c r="A714" s="72"/>
    </row>
    <row r="715" spans="1:1">
      <c r="A715" s="72"/>
    </row>
    <row r="716" spans="1:1">
      <c r="A716" s="72"/>
    </row>
    <row r="717" spans="1:1">
      <c r="A717" s="72"/>
    </row>
    <row r="718" spans="1:1">
      <c r="A718" s="72"/>
    </row>
    <row r="719" spans="1:1">
      <c r="A719" s="72"/>
    </row>
    <row r="720" spans="1:1">
      <c r="A720" s="72"/>
    </row>
    <row r="721" spans="1:1">
      <c r="A721" s="72"/>
    </row>
    <row r="722" spans="1:1">
      <c r="A722" s="72"/>
    </row>
    <row r="723" spans="1:1">
      <c r="A723" s="72"/>
    </row>
    <row r="724" spans="1:1">
      <c r="A724" s="72"/>
    </row>
    <row r="725" spans="1:1">
      <c r="A725" s="72"/>
    </row>
    <row r="726" spans="1:1">
      <c r="A726" s="72"/>
    </row>
    <row r="727" spans="1:1">
      <c r="A727" s="72"/>
    </row>
    <row r="728" spans="1:1">
      <c r="A728" s="72"/>
    </row>
    <row r="729" spans="1:1">
      <c r="A729" s="72"/>
    </row>
    <row r="730" spans="1:1">
      <c r="A730" s="72"/>
    </row>
    <row r="731" spans="1:1">
      <c r="A731" s="72"/>
    </row>
    <row r="732" spans="1:1">
      <c r="A732" s="72"/>
    </row>
    <row r="733" spans="1:1">
      <c r="A733" s="72"/>
    </row>
    <row r="734" spans="1:1">
      <c r="A734" s="72"/>
    </row>
    <row r="735" spans="1:1">
      <c r="A735" s="72"/>
    </row>
    <row r="736" spans="1:1">
      <c r="A736" s="72"/>
    </row>
    <row r="737" spans="1:1">
      <c r="A737" s="72"/>
    </row>
    <row r="738" spans="1:1">
      <c r="A738" s="72"/>
    </row>
    <row r="739" spans="1:1">
      <c r="A739" s="72"/>
    </row>
    <row r="740" spans="1:1">
      <c r="A740" s="72"/>
    </row>
    <row r="741" spans="1:1">
      <c r="A741" s="72"/>
    </row>
    <row r="742" spans="1:1">
      <c r="A742" s="72"/>
    </row>
    <row r="743" spans="1:1">
      <c r="A743" s="72"/>
    </row>
    <row r="744" spans="1:1">
      <c r="A744" s="72"/>
    </row>
    <row r="745" spans="1:1">
      <c r="A745" s="72"/>
    </row>
    <row r="746" spans="1:1">
      <c r="A746" s="72"/>
    </row>
    <row r="747" spans="1:1">
      <c r="A747" s="72"/>
    </row>
    <row r="748" spans="1:1">
      <c r="A748" s="72"/>
    </row>
    <row r="749" spans="1:1">
      <c r="A749" s="72"/>
    </row>
    <row r="750" spans="1:1">
      <c r="A750" s="72"/>
    </row>
    <row r="751" spans="1:1">
      <c r="A751" s="72"/>
    </row>
    <row r="752" spans="1:1">
      <c r="A752" s="72"/>
    </row>
    <row r="753" spans="1:1">
      <c r="A753" s="72"/>
    </row>
    <row r="754" spans="1:1">
      <c r="A754" s="72"/>
    </row>
    <row r="755" spans="1:1">
      <c r="A755" s="72"/>
    </row>
    <row r="756" spans="1:1">
      <c r="A756" s="72"/>
    </row>
    <row r="757" spans="1:1">
      <c r="A757" s="72"/>
    </row>
    <row r="758" spans="1:1">
      <c r="A758" s="72"/>
    </row>
    <row r="759" spans="1:1">
      <c r="A759" s="72"/>
    </row>
    <row r="760" spans="1:1">
      <c r="A760" s="72"/>
    </row>
    <row r="761" spans="1:1">
      <c r="A761" s="72"/>
    </row>
    <row r="762" spans="1:1">
      <c r="A762" s="72"/>
    </row>
    <row r="763" spans="1:1">
      <c r="A763" s="72"/>
    </row>
    <row r="764" spans="1:1">
      <c r="A764" s="72"/>
    </row>
    <row r="765" spans="1:1">
      <c r="A765" s="72"/>
    </row>
    <row r="766" spans="1:1">
      <c r="A766" s="72"/>
    </row>
    <row r="767" spans="1:1">
      <c r="A767" s="72"/>
    </row>
    <row r="768" spans="1:1">
      <c r="A768" s="72"/>
    </row>
    <row r="769" spans="1:1">
      <c r="A769" s="72"/>
    </row>
    <row r="770" spans="1:1">
      <c r="A770" s="72"/>
    </row>
    <row r="771" spans="1:1">
      <c r="A771" s="72"/>
    </row>
    <row r="772" spans="1:1">
      <c r="A772" s="72"/>
    </row>
    <row r="773" spans="1:1">
      <c r="A773" s="72"/>
    </row>
    <row r="774" spans="1:1">
      <c r="A774" s="72"/>
    </row>
    <row r="775" spans="1:1">
      <c r="A775" s="72"/>
    </row>
    <row r="776" spans="1:1">
      <c r="A776" s="72"/>
    </row>
    <row r="777" spans="1:1">
      <c r="A777" s="72"/>
    </row>
    <row r="778" spans="1:1">
      <c r="A778" s="72"/>
    </row>
    <row r="779" spans="1:1">
      <c r="A779" s="72"/>
    </row>
    <row r="780" spans="1:1">
      <c r="A780" s="72"/>
    </row>
    <row r="781" spans="1:1">
      <c r="A781" s="72"/>
    </row>
    <row r="782" spans="1:1">
      <c r="A782" s="72"/>
    </row>
    <row r="783" spans="1:1">
      <c r="A783" s="72"/>
    </row>
    <row r="784" spans="1:1">
      <c r="A784" s="72"/>
    </row>
    <row r="785" spans="1:1">
      <c r="A785" s="72"/>
    </row>
    <row r="786" spans="1:1">
      <c r="A786" s="72"/>
    </row>
    <row r="787" spans="1:1">
      <c r="A787" s="72"/>
    </row>
    <row r="788" spans="1:1">
      <c r="A788" s="72"/>
    </row>
    <row r="789" spans="1:1">
      <c r="A789" s="72"/>
    </row>
    <row r="790" spans="1:1">
      <c r="A790" s="72"/>
    </row>
    <row r="791" spans="1:1">
      <c r="A791" s="72"/>
    </row>
    <row r="792" spans="1:1">
      <c r="A792" s="72"/>
    </row>
    <row r="793" spans="1:1">
      <c r="A793" s="72"/>
    </row>
    <row r="794" spans="1:1">
      <c r="A794" s="72"/>
    </row>
    <row r="795" spans="1:1">
      <c r="A795" s="72"/>
    </row>
    <row r="796" spans="1:1">
      <c r="A796" s="72"/>
    </row>
    <row r="797" spans="1:1">
      <c r="A797" s="72"/>
    </row>
    <row r="798" spans="1:1">
      <c r="A798" s="72"/>
    </row>
    <row r="799" spans="1:1">
      <c r="A799" s="72"/>
    </row>
    <row r="800" spans="1:1">
      <c r="A800" s="72"/>
    </row>
    <row r="801" spans="1:1">
      <c r="A801" s="72"/>
    </row>
    <row r="802" spans="1:1">
      <c r="A802" s="72"/>
    </row>
    <row r="803" spans="1:1">
      <c r="A803" s="72"/>
    </row>
    <row r="804" spans="1:1">
      <c r="A804" s="72"/>
    </row>
    <row r="805" spans="1:1">
      <c r="A805" s="72"/>
    </row>
    <row r="806" spans="1:1">
      <c r="A806" s="72"/>
    </row>
    <row r="807" spans="1:1">
      <c r="A807" s="72"/>
    </row>
    <row r="808" spans="1:1">
      <c r="A808" s="72"/>
    </row>
    <row r="809" spans="1:1">
      <c r="A809" s="72"/>
    </row>
    <row r="810" spans="1:1">
      <c r="A810" s="72"/>
    </row>
    <row r="811" spans="1:1">
      <c r="A811" s="72"/>
    </row>
    <row r="812" spans="1:1">
      <c r="A812" s="72"/>
    </row>
    <row r="813" spans="1:1">
      <c r="A813" s="72"/>
    </row>
    <row r="814" spans="1:1">
      <c r="A814" s="72"/>
    </row>
    <row r="815" spans="1:1">
      <c r="A815" s="72"/>
    </row>
    <row r="816" spans="1:1">
      <c r="A816" s="72"/>
    </row>
    <row r="817" spans="1:1">
      <c r="A817" s="72"/>
    </row>
    <row r="818" spans="1:1">
      <c r="A818" s="72"/>
    </row>
    <row r="819" spans="1:1">
      <c r="A819" s="72"/>
    </row>
    <row r="820" spans="1:1">
      <c r="A820" s="72"/>
    </row>
    <row r="821" spans="1:1">
      <c r="A821" s="72"/>
    </row>
    <row r="822" spans="1:1">
      <c r="A822" s="72"/>
    </row>
    <row r="823" spans="1:1">
      <c r="A823" s="72"/>
    </row>
    <row r="824" spans="1:1">
      <c r="A824" s="72"/>
    </row>
    <row r="825" spans="1:1">
      <c r="A825" s="72"/>
    </row>
    <row r="826" spans="1:1">
      <c r="A826" s="72"/>
    </row>
    <row r="827" spans="1:1">
      <c r="A827" s="72"/>
    </row>
    <row r="828" spans="1:1">
      <c r="A828" s="72"/>
    </row>
    <row r="829" spans="1:1">
      <c r="A829" s="72"/>
    </row>
    <row r="830" spans="1:1">
      <c r="A830" s="72"/>
    </row>
    <row r="831" spans="1:1">
      <c r="A831" s="72"/>
    </row>
    <row r="832" spans="1:1">
      <c r="A832" s="72"/>
    </row>
    <row r="833" spans="1:1">
      <c r="A833" s="72"/>
    </row>
    <row r="834" spans="1:1">
      <c r="A834" s="72"/>
    </row>
    <row r="835" spans="1:1">
      <c r="A835" s="72"/>
    </row>
    <row r="836" spans="1:1">
      <c r="A836" s="72"/>
    </row>
    <row r="837" spans="1:1">
      <c r="A837" s="72"/>
    </row>
    <row r="838" spans="1:1">
      <c r="A838" s="72"/>
    </row>
    <row r="839" spans="1:1">
      <c r="A839" s="72"/>
    </row>
    <row r="840" spans="1:1">
      <c r="A840" s="72"/>
    </row>
    <row r="841" spans="1:1">
      <c r="A841" s="72"/>
    </row>
    <row r="842" spans="1:1">
      <c r="A842" s="72"/>
    </row>
    <row r="843" spans="1:1">
      <c r="A843" s="72"/>
    </row>
    <row r="844" spans="1:1">
      <c r="A844" s="72"/>
    </row>
    <row r="845" spans="1:1">
      <c r="A845" s="72"/>
    </row>
    <row r="846" spans="1:1">
      <c r="A846" s="72"/>
    </row>
    <row r="847" spans="1:1">
      <c r="A847" s="72"/>
    </row>
    <row r="848" spans="1:1">
      <c r="A848" s="72"/>
    </row>
    <row r="849" spans="1:1">
      <c r="A849" s="72"/>
    </row>
    <row r="850" spans="1:1">
      <c r="A850" s="72"/>
    </row>
    <row r="851" spans="1:1">
      <c r="A851" s="72"/>
    </row>
    <row r="852" spans="1:1">
      <c r="A852" s="72"/>
    </row>
    <row r="853" spans="1:1">
      <c r="A853" s="72"/>
    </row>
    <row r="854" spans="1:1">
      <c r="A854" s="72"/>
    </row>
    <row r="855" spans="1:1">
      <c r="A855" s="72"/>
    </row>
    <row r="856" spans="1:1">
      <c r="A856" s="72"/>
    </row>
    <row r="857" spans="1:1">
      <c r="A857" s="72"/>
    </row>
    <row r="858" spans="1:1">
      <c r="A858" s="72"/>
    </row>
    <row r="859" spans="1:1">
      <c r="A859" s="72"/>
    </row>
    <row r="860" spans="1:1">
      <c r="A860" s="72"/>
    </row>
    <row r="861" spans="1:1">
      <c r="A861" s="72"/>
    </row>
    <row r="862" spans="1:1">
      <c r="A862" s="72"/>
    </row>
    <row r="863" spans="1:1">
      <c r="A863" s="72"/>
    </row>
    <row r="864" spans="1:1">
      <c r="A864" s="72"/>
    </row>
    <row r="865" spans="1:1">
      <c r="A865" s="72"/>
    </row>
    <row r="866" spans="1:1">
      <c r="A866" s="72"/>
    </row>
    <row r="867" spans="1:1">
      <c r="A867" s="72"/>
    </row>
    <row r="868" spans="1:1">
      <c r="A868" s="72"/>
    </row>
    <row r="869" spans="1:1">
      <c r="A869" s="72"/>
    </row>
    <row r="870" spans="1:1">
      <c r="A870" s="72"/>
    </row>
    <row r="871" spans="1:1">
      <c r="A871" s="72"/>
    </row>
    <row r="872" spans="1:1">
      <c r="A872" s="72"/>
    </row>
    <row r="873" spans="1:1">
      <c r="A873" s="72"/>
    </row>
    <row r="874" spans="1:1">
      <c r="A874" s="72"/>
    </row>
    <row r="875" spans="1:1">
      <c r="A875" s="72"/>
    </row>
    <row r="876" spans="1:1">
      <c r="A876" s="72"/>
    </row>
    <row r="877" spans="1:1">
      <c r="A877" s="72"/>
    </row>
    <row r="878" spans="1:1">
      <c r="A878" s="72"/>
    </row>
    <row r="879" spans="1:1">
      <c r="A879" s="72"/>
    </row>
    <row r="880" spans="1:1">
      <c r="A880" s="72"/>
    </row>
    <row r="881" spans="1:1">
      <c r="A881" s="72"/>
    </row>
    <row r="882" spans="1:1">
      <c r="A882" s="72"/>
    </row>
    <row r="883" spans="1:1">
      <c r="A883" s="72"/>
    </row>
    <row r="884" spans="1:1">
      <c r="A884" s="72"/>
    </row>
    <row r="885" spans="1:1">
      <c r="A885" s="72"/>
    </row>
    <row r="886" spans="1:1">
      <c r="A886" s="72"/>
    </row>
    <row r="887" spans="1:1">
      <c r="A887" s="72"/>
    </row>
    <row r="888" spans="1:1">
      <c r="A888" s="72"/>
    </row>
    <row r="889" spans="1:1">
      <c r="A889" s="72"/>
    </row>
    <row r="890" spans="1:1">
      <c r="A890" s="72"/>
    </row>
    <row r="891" spans="1:1">
      <c r="A891" s="72"/>
    </row>
    <row r="892" spans="1:1">
      <c r="A892" s="72"/>
    </row>
    <row r="893" spans="1:1">
      <c r="A893" s="72"/>
    </row>
    <row r="894" spans="1:1">
      <c r="A894" s="72"/>
    </row>
    <row r="895" spans="1:1">
      <c r="A895" s="72"/>
    </row>
    <row r="896" spans="1:1">
      <c r="A896" s="72"/>
    </row>
    <row r="897" spans="1:1">
      <c r="A897" s="72"/>
    </row>
    <row r="898" spans="1:1">
      <c r="A898" s="72"/>
    </row>
    <row r="899" spans="1:1">
      <c r="A899" s="72"/>
    </row>
    <row r="900" spans="1:1">
      <c r="A900" s="72"/>
    </row>
    <row r="901" spans="1:1">
      <c r="A901" s="72"/>
    </row>
    <row r="902" spans="1:1">
      <c r="A902" s="72"/>
    </row>
    <row r="903" spans="1:1">
      <c r="A903" s="72"/>
    </row>
    <row r="904" spans="1:1">
      <c r="A904" s="72"/>
    </row>
    <row r="905" spans="1:1">
      <c r="A905" s="72"/>
    </row>
    <row r="906" spans="1:1">
      <c r="A906" s="72"/>
    </row>
    <row r="907" spans="1:1">
      <c r="A907" s="72"/>
    </row>
    <row r="908" spans="1:1">
      <c r="A908" s="72"/>
    </row>
    <row r="909" spans="1:1">
      <c r="A909" s="72"/>
    </row>
    <row r="910" spans="1:1">
      <c r="A910" s="72"/>
    </row>
    <row r="911" spans="1:1">
      <c r="A911" s="72"/>
    </row>
    <row r="912" spans="1:1">
      <c r="A912" s="72"/>
    </row>
    <row r="913" spans="1:1">
      <c r="A913" s="72"/>
    </row>
    <row r="914" spans="1:1">
      <c r="A914" s="72"/>
    </row>
    <row r="915" spans="1:1">
      <c r="A915" s="72"/>
    </row>
    <row r="916" spans="1:1">
      <c r="A916" s="72"/>
    </row>
    <row r="917" spans="1:1">
      <c r="A917" s="72"/>
    </row>
    <row r="918" spans="1:1">
      <c r="A918" s="72"/>
    </row>
    <row r="919" spans="1:1">
      <c r="A919" s="72"/>
    </row>
    <row r="920" spans="1:1">
      <c r="A920" s="72"/>
    </row>
    <row r="921" spans="1:1">
      <c r="A921" s="72"/>
    </row>
    <row r="922" spans="1:1">
      <c r="A922" s="72"/>
    </row>
    <row r="923" spans="1:1">
      <c r="A923" s="72"/>
    </row>
    <row r="924" spans="1:1">
      <c r="A924" s="72"/>
    </row>
    <row r="925" spans="1:1">
      <c r="A925" s="72"/>
    </row>
    <row r="926" spans="1:1">
      <c r="A926" s="72"/>
    </row>
    <row r="927" spans="1:1">
      <c r="A927" s="72"/>
    </row>
    <row r="928" spans="1:1">
      <c r="A928" s="72"/>
    </row>
    <row r="929" spans="1:1">
      <c r="A929" s="72"/>
    </row>
    <row r="930" spans="1:1">
      <c r="A930" s="72"/>
    </row>
    <row r="931" spans="1:1">
      <c r="A931" s="72"/>
    </row>
    <row r="932" spans="1:1">
      <c r="A932" s="72"/>
    </row>
    <row r="933" spans="1:1">
      <c r="A933" s="72"/>
    </row>
    <row r="934" spans="1:1">
      <c r="A934" s="72"/>
    </row>
    <row r="935" spans="1:1">
      <c r="A935" s="72"/>
    </row>
    <row r="936" spans="1:1">
      <c r="A936" s="72"/>
    </row>
    <row r="937" spans="1:1">
      <c r="A937" s="72"/>
    </row>
    <row r="938" spans="1:1">
      <c r="A938" s="72"/>
    </row>
    <row r="939" spans="1:1">
      <c r="A939" s="72"/>
    </row>
    <row r="940" spans="1:1">
      <c r="A940" s="72"/>
    </row>
    <row r="941" spans="1:1">
      <c r="A941" s="72"/>
    </row>
    <row r="942" spans="1:1">
      <c r="A942" s="72"/>
    </row>
    <row r="943" spans="1:1">
      <c r="A943" s="72"/>
    </row>
    <row r="944" spans="1:1">
      <c r="A944" s="72"/>
    </row>
    <row r="945" spans="1:1">
      <c r="A945" s="72"/>
    </row>
    <row r="946" spans="1:1">
      <c r="A946" s="72"/>
    </row>
    <row r="947" spans="1:1">
      <c r="A947" s="72"/>
    </row>
    <row r="948" spans="1:1">
      <c r="A948" s="72"/>
    </row>
    <row r="949" spans="1:1">
      <c r="A949" s="72"/>
    </row>
    <row r="950" spans="1:1">
      <c r="A950" s="72"/>
    </row>
    <row r="951" spans="1:1">
      <c r="A951" s="72"/>
    </row>
    <row r="952" spans="1:1">
      <c r="A952" s="72"/>
    </row>
    <row r="953" spans="1:1">
      <c r="A953" s="72"/>
    </row>
    <row r="954" spans="1:1">
      <c r="A954" s="72"/>
    </row>
    <row r="955" spans="1:1">
      <c r="A955" s="72"/>
    </row>
    <row r="956" spans="1:1">
      <c r="A956" s="72"/>
    </row>
    <row r="957" spans="1:1">
      <c r="A957" s="72"/>
    </row>
    <row r="958" spans="1:1">
      <c r="A958" s="72"/>
    </row>
    <row r="959" spans="1:1">
      <c r="A959" s="72"/>
    </row>
    <row r="960" spans="1:1">
      <c r="A960" s="72"/>
    </row>
    <row r="961" spans="1:1">
      <c r="A961" s="72"/>
    </row>
    <row r="962" spans="1:1">
      <c r="A962" s="72"/>
    </row>
    <row r="963" spans="1:1">
      <c r="A963" s="72"/>
    </row>
    <row r="964" spans="1:1">
      <c r="A964" s="72"/>
    </row>
    <row r="965" spans="1:1">
      <c r="A965" s="72"/>
    </row>
    <row r="966" spans="1:1">
      <c r="A966" s="72"/>
    </row>
    <row r="967" spans="1:1">
      <c r="A967" s="72"/>
    </row>
    <row r="968" spans="1:1">
      <c r="A968" s="72"/>
    </row>
    <row r="969" spans="1:1">
      <c r="A969" s="72"/>
    </row>
    <row r="970" spans="1:1">
      <c r="A970" s="72"/>
    </row>
    <row r="971" spans="1:1">
      <c r="A971" s="72"/>
    </row>
    <row r="972" spans="1:1">
      <c r="A972" s="72"/>
    </row>
    <row r="973" spans="1:1">
      <c r="A973" s="72"/>
    </row>
    <row r="974" spans="1:1">
      <c r="A974" s="72"/>
    </row>
    <row r="975" spans="1:1">
      <c r="A975" s="72"/>
    </row>
    <row r="976" spans="1:1">
      <c r="A976" s="72"/>
    </row>
    <row r="977" spans="1:1">
      <c r="A977" s="72"/>
    </row>
    <row r="978" spans="1:1">
      <c r="A978" s="72"/>
    </row>
    <row r="979" spans="1:1">
      <c r="A979" s="72"/>
    </row>
    <row r="980" spans="1:1">
      <c r="A980" s="72"/>
    </row>
    <row r="981" spans="1:1">
      <c r="A981" s="72"/>
    </row>
    <row r="982" spans="1:1">
      <c r="A982" s="72"/>
    </row>
    <row r="983" spans="1:1">
      <c r="A983" s="72"/>
    </row>
    <row r="984" spans="1:1">
      <c r="A984" s="72"/>
    </row>
    <row r="985" spans="1:1">
      <c r="A985" s="72"/>
    </row>
    <row r="986" spans="1:1">
      <c r="A986" s="72"/>
    </row>
    <row r="987" spans="1:1">
      <c r="A987" s="72"/>
    </row>
    <row r="988" spans="1:1">
      <c r="A988" s="72"/>
    </row>
    <row r="989" spans="1:1">
      <c r="A989" s="72"/>
    </row>
    <row r="990" spans="1:1">
      <c r="A990" s="72"/>
    </row>
    <row r="991" spans="1:1">
      <c r="A991" s="72"/>
    </row>
    <row r="992" spans="1:1">
      <c r="A992" s="72"/>
    </row>
    <row r="993" spans="1:1">
      <c r="A993" s="72"/>
    </row>
    <row r="994" spans="1:1">
      <c r="A994" s="72"/>
    </row>
    <row r="995" spans="1:1">
      <c r="A995" s="72"/>
    </row>
    <row r="996" spans="1:1">
      <c r="A996" s="72"/>
    </row>
    <row r="997" spans="1:1">
      <c r="A997" s="72"/>
    </row>
    <row r="998" spans="1:1">
      <c r="A998" s="72"/>
    </row>
    <row r="999" spans="1:1">
      <c r="A999" s="72"/>
    </row>
    <row r="1000" spans="1:1">
      <c r="A1000" s="72"/>
    </row>
    <row r="1001" spans="1:1">
      <c r="A1001" s="72"/>
    </row>
    <row r="1002" spans="1:1">
      <c r="A1002" s="72"/>
    </row>
    <row r="1003" spans="1:1">
      <c r="A1003" s="72"/>
    </row>
    <row r="1004" spans="1:1">
      <c r="A1004" s="72"/>
    </row>
    <row r="1005" spans="1:1">
      <c r="A1005" s="72"/>
    </row>
    <row r="1006" spans="1:1">
      <c r="A1006" s="72"/>
    </row>
    <row r="1007" spans="1:1">
      <c r="A1007" s="72"/>
    </row>
    <row r="1008" spans="1:1">
      <c r="A1008" s="72"/>
    </row>
    <row r="1009" spans="1:1">
      <c r="A1009" s="72"/>
    </row>
    <row r="1010" spans="1:1">
      <c r="A1010" s="72"/>
    </row>
    <row r="1011" spans="1:1">
      <c r="A1011" s="72"/>
    </row>
    <row r="1012" spans="1:1">
      <c r="A1012" s="72"/>
    </row>
    <row r="1013" spans="1:1">
      <c r="A1013" s="72"/>
    </row>
    <row r="1014" spans="1:1">
      <c r="A1014" s="72"/>
    </row>
    <row r="1015" spans="1:1">
      <c r="A1015" s="72"/>
    </row>
    <row r="1016" spans="1:1">
      <c r="A1016" s="72"/>
    </row>
    <row r="1017" spans="1:1">
      <c r="A1017" s="72"/>
    </row>
    <row r="1018" spans="1:1">
      <c r="A1018" s="72"/>
    </row>
    <row r="1019" spans="1:1">
      <c r="A1019" s="72"/>
    </row>
    <row r="1020" spans="1:1">
      <c r="A1020" s="72"/>
    </row>
    <row r="1021" spans="1:1">
      <c r="A1021" s="72"/>
    </row>
    <row r="1022" spans="1:1">
      <c r="A1022" s="72"/>
    </row>
    <row r="1023" spans="1:1">
      <c r="A1023" s="72"/>
    </row>
    <row r="1024" spans="1:1">
      <c r="A1024" s="72"/>
    </row>
    <row r="1025" spans="1:1">
      <c r="A1025" s="72"/>
    </row>
    <row r="1026" spans="1:1">
      <c r="A1026" s="72"/>
    </row>
    <row r="1027" spans="1:1">
      <c r="A1027" s="72"/>
    </row>
    <row r="1028" spans="1:1">
      <c r="A1028" s="72"/>
    </row>
    <row r="1029" spans="1:1">
      <c r="A1029" s="72"/>
    </row>
    <row r="1030" spans="1:1">
      <c r="A1030" s="72"/>
    </row>
    <row r="1031" spans="1:1">
      <c r="A1031" s="72"/>
    </row>
    <row r="1032" spans="1:1">
      <c r="A1032" s="72"/>
    </row>
    <row r="1033" spans="1:1">
      <c r="A1033" s="72"/>
    </row>
    <row r="1034" spans="1:1">
      <c r="A1034" s="72"/>
    </row>
    <row r="1035" spans="1:1">
      <c r="A1035" s="72"/>
    </row>
    <row r="1036" spans="1:1">
      <c r="A1036" s="72"/>
    </row>
    <row r="1037" spans="1:1">
      <c r="A1037" s="72"/>
    </row>
    <row r="1038" spans="1:1">
      <c r="A1038" s="72"/>
    </row>
    <row r="1039" spans="1:1">
      <c r="A1039" s="72"/>
    </row>
    <row r="1040" spans="1:1">
      <c r="A1040" s="72"/>
    </row>
    <row r="1041" spans="1:1">
      <c r="A1041" s="72"/>
    </row>
    <row r="1042" spans="1:1">
      <c r="A1042" s="72"/>
    </row>
    <row r="1043" spans="1:1">
      <c r="A1043" s="72"/>
    </row>
    <row r="1044" spans="1:1">
      <c r="A1044" s="72"/>
    </row>
    <row r="1045" spans="1:1">
      <c r="A1045" s="72"/>
    </row>
    <row r="1046" spans="1:1">
      <c r="A1046" s="72"/>
    </row>
    <row r="1047" spans="1:1">
      <c r="A1047" s="72"/>
    </row>
    <row r="1048" spans="1:1">
      <c r="A1048" s="72"/>
    </row>
    <row r="1049" spans="1:1">
      <c r="A1049" s="72"/>
    </row>
    <row r="1050" spans="1:1">
      <c r="A1050" s="72"/>
    </row>
    <row r="1051" spans="1:1">
      <c r="A1051" s="72"/>
    </row>
    <row r="1052" spans="1:1">
      <c r="A1052" s="72"/>
    </row>
    <row r="1053" spans="1:1">
      <c r="A1053" s="72"/>
    </row>
    <row r="1054" spans="1:1">
      <c r="A1054" s="72"/>
    </row>
    <row r="1055" spans="1:1">
      <c r="A1055" s="72"/>
    </row>
    <row r="1056" spans="1:1">
      <c r="A1056" s="72"/>
    </row>
    <row r="1057" spans="1:1">
      <c r="A1057" s="72"/>
    </row>
    <row r="1058" spans="1:1">
      <c r="A1058" s="72"/>
    </row>
    <row r="1059" spans="1:1">
      <c r="A1059" s="72"/>
    </row>
    <row r="1060" spans="1:1">
      <c r="A1060" s="72"/>
    </row>
    <row r="1061" spans="1:1">
      <c r="A1061" s="72"/>
    </row>
    <row r="1062" spans="1:1">
      <c r="A1062" s="72"/>
    </row>
  </sheetData>
  <mergeCells count="58">
    <mergeCell ref="C38:C40"/>
    <mergeCell ref="K38:K40"/>
    <mergeCell ref="L2:L5"/>
    <mergeCell ref="K6:K9"/>
    <mergeCell ref="K2:K5"/>
    <mergeCell ref="K22:K24"/>
    <mergeCell ref="K25:K26"/>
    <mergeCell ref="C10:C13"/>
    <mergeCell ref="K10:K13"/>
    <mergeCell ref="C14:C15"/>
    <mergeCell ref="K14:K15"/>
    <mergeCell ref="C108:C110"/>
    <mergeCell ref="K108:K110"/>
    <mergeCell ref="C63:C67"/>
    <mergeCell ref="K17:K19"/>
    <mergeCell ref="K28:K35"/>
    <mergeCell ref="K36:K37"/>
    <mergeCell ref="K43:K46"/>
    <mergeCell ref="K47:K53"/>
    <mergeCell ref="K86:K106"/>
    <mergeCell ref="K20:K21"/>
    <mergeCell ref="C79:C85"/>
    <mergeCell ref="K68:K74"/>
    <mergeCell ref="K76:K77"/>
    <mergeCell ref="C28:C35"/>
    <mergeCell ref="C36:C37"/>
    <mergeCell ref="C47:C53"/>
    <mergeCell ref="L76:L110"/>
    <mergeCell ref="L6:L16"/>
    <mergeCell ref="L17:L24"/>
    <mergeCell ref="L25:L26"/>
    <mergeCell ref="L27:L74"/>
    <mergeCell ref="A111:C111"/>
    <mergeCell ref="A2:A110"/>
    <mergeCell ref="B6:B16"/>
    <mergeCell ref="B76:B110"/>
    <mergeCell ref="C6:C9"/>
    <mergeCell ref="C2:C5"/>
    <mergeCell ref="B2:B5"/>
    <mergeCell ref="C20:C21"/>
    <mergeCell ref="C22:C24"/>
    <mergeCell ref="B17:B24"/>
    <mergeCell ref="C25:C26"/>
    <mergeCell ref="B25:B26"/>
    <mergeCell ref="C17:C19"/>
    <mergeCell ref="C56:C58"/>
    <mergeCell ref="C68:C74"/>
    <mergeCell ref="B27:B74"/>
    <mergeCell ref="C86:C107"/>
    <mergeCell ref="C41:C42"/>
    <mergeCell ref="K41:K42"/>
    <mergeCell ref="C76:C78"/>
    <mergeCell ref="C43:C46"/>
    <mergeCell ref="C59:C62"/>
    <mergeCell ref="K63:K67"/>
    <mergeCell ref="K56:K58"/>
    <mergeCell ref="K59:K62"/>
    <mergeCell ref="C54:C55"/>
  </mergeCells>
  <pageMargins left="0.7" right="0.7" top="0.75" bottom="0.75" header="0.3" footer="0.3"/>
  <pageSetup scale="31" orientation="portrait" r:id="rId1"/>
  <colBreaks count="1" manualBreakCount="1">
    <brk id="12" max="86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98"/>
  <sheetViews>
    <sheetView showGridLines="0" topLeftCell="B28" zoomScale="50" zoomScaleNormal="50" zoomScaleSheetLayoutView="50" workbookViewId="0">
      <selection activeCell="E26" sqref="E26"/>
    </sheetView>
  </sheetViews>
  <sheetFormatPr baseColWidth="10" defaultRowHeight="15.75"/>
  <cols>
    <col min="1" max="1" width="25.5703125" style="75" customWidth="1"/>
    <col min="2" max="2" width="36" style="75" customWidth="1"/>
    <col min="3" max="3" width="36" style="246" customWidth="1"/>
    <col min="4" max="7" width="36" style="75" customWidth="1"/>
    <col min="8" max="8" width="36" style="465" customWidth="1"/>
    <col min="9" max="48" width="11.42578125" style="465"/>
    <col min="49" max="16384" width="11.42578125" style="75"/>
  </cols>
  <sheetData>
    <row r="1" spans="1:7" ht="50.25" customHeight="1">
      <c r="A1" s="73" t="s">
        <v>146</v>
      </c>
      <c r="B1" s="145" t="s">
        <v>152</v>
      </c>
      <c r="C1" s="184" t="s">
        <v>147</v>
      </c>
      <c r="D1" s="145" t="s">
        <v>289</v>
      </c>
      <c r="E1" s="74" t="s">
        <v>251</v>
      </c>
      <c r="F1" s="74" t="s">
        <v>160</v>
      </c>
      <c r="G1" s="74" t="s">
        <v>158</v>
      </c>
    </row>
    <row r="2" spans="1:7" ht="29.25" customHeight="1">
      <c r="A2" s="950" t="s">
        <v>101</v>
      </c>
      <c r="B2" s="778" t="s">
        <v>145</v>
      </c>
      <c r="C2" s="824" t="s">
        <v>22</v>
      </c>
      <c r="D2" s="139" t="s">
        <v>363</v>
      </c>
      <c r="E2" s="635"/>
      <c r="F2" s="772">
        <f>SUM(E2:E5)</f>
        <v>0</v>
      </c>
      <c r="G2" s="769">
        <f>F2</f>
        <v>0</v>
      </c>
    </row>
    <row r="3" spans="1:7" ht="29.25" customHeight="1">
      <c r="A3" s="951"/>
      <c r="B3" s="779"/>
      <c r="C3" s="818"/>
      <c r="D3" s="82" t="s">
        <v>365</v>
      </c>
      <c r="E3" s="301"/>
      <c r="F3" s="765"/>
      <c r="G3" s="770"/>
    </row>
    <row r="4" spans="1:7" ht="29.25" customHeight="1">
      <c r="A4" s="951"/>
      <c r="B4" s="779"/>
      <c r="C4" s="818"/>
      <c r="D4" s="82" t="s">
        <v>367</v>
      </c>
      <c r="E4" s="303"/>
      <c r="F4" s="765"/>
      <c r="G4" s="770"/>
    </row>
    <row r="5" spans="1:7" ht="29.25" customHeight="1">
      <c r="A5" s="951"/>
      <c r="B5" s="779"/>
      <c r="C5" s="818"/>
      <c r="D5" s="82" t="s">
        <v>891</v>
      </c>
      <c r="E5" s="301"/>
      <c r="F5" s="765"/>
      <c r="G5" s="771"/>
    </row>
    <row r="6" spans="1:7" ht="29.25" customHeight="1">
      <c r="A6" s="951"/>
      <c r="B6" s="775" t="s">
        <v>144</v>
      </c>
      <c r="C6" s="823" t="s">
        <v>175</v>
      </c>
      <c r="D6" s="80" t="s">
        <v>374</v>
      </c>
      <c r="E6" s="302"/>
      <c r="F6" s="839">
        <f>SUM(E6:E12)</f>
        <v>0</v>
      </c>
      <c r="G6" s="789">
        <f>SUM(F6:F23)</f>
        <v>6</v>
      </c>
    </row>
    <row r="7" spans="1:7" ht="29.25" customHeight="1">
      <c r="A7" s="951"/>
      <c r="B7" s="775"/>
      <c r="C7" s="823"/>
      <c r="D7" s="80" t="s">
        <v>386</v>
      </c>
      <c r="E7" s="302"/>
      <c r="F7" s="839"/>
      <c r="G7" s="786"/>
    </row>
    <row r="8" spans="1:7" ht="29.25" customHeight="1">
      <c r="A8" s="951"/>
      <c r="B8" s="775"/>
      <c r="C8" s="823"/>
      <c r="D8" s="80" t="s">
        <v>363</v>
      </c>
      <c r="E8" s="302"/>
      <c r="F8" s="839"/>
      <c r="G8" s="786"/>
    </row>
    <row r="9" spans="1:7" ht="29.25" customHeight="1">
      <c r="A9" s="951"/>
      <c r="B9" s="775"/>
      <c r="C9" s="823"/>
      <c r="D9" s="80" t="s">
        <v>375</v>
      </c>
      <c r="E9" s="302"/>
      <c r="F9" s="839"/>
      <c r="G9" s="786"/>
    </row>
    <row r="10" spans="1:7" ht="29.25" customHeight="1">
      <c r="A10" s="951"/>
      <c r="B10" s="775"/>
      <c r="C10" s="823"/>
      <c r="D10" s="80" t="s">
        <v>376</v>
      </c>
      <c r="E10" s="302"/>
      <c r="F10" s="839"/>
      <c r="G10" s="786"/>
    </row>
    <row r="11" spans="1:7" ht="29.25" customHeight="1">
      <c r="A11" s="951"/>
      <c r="B11" s="775"/>
      <c r="C11" s="823"/>
      <c r="D11" s="80" t="s">
        <v>373</v>
      </c>
      <c r="E11" s="302"/>
      <c r="F11" s="839"/>
      <c r="G11" s="786"/>
    </row>
    <row r="12" spans="1:7" ht="29.25" customHeight="1">
      <c r="A12" s="951"/>
      <c r="B12" s="775"/>
      <c r="C12" s="823"/>
      <c r="D12" s="80" t="s">
        <v>905</v>
      </c>
      <c r="E12" s="302"/>
      <c r="F12" s="839"/>
      <c r="G12" s="786"/>
    </row>
    <row r="13" spans="1:7" ht="29.25" customHeight="1">
      <c r="A13" s="951"/>
      <c r="B13" s="775"/>
      <c r="C13" s="823" t="s">
        <v>280</v>
      </c>
      <c r="D13" s="80" t="s">
        <v>389</v>
      </c>
      <c r="E13" s="302"/>
      <c r="F13" s="839">
        <f>SUM(E13:E14)</f>
        <v>0</v>
      </c>
      <c r="G13" s="786"/>
    </row>
    <row r="14" spans="1:7" ht="29.25" customHeight="1">
      <c r="A14" s="951"/>
      <c r="B14" s="775"/>
      <c r="C14" s="823"/>
      <c r="D14" s="80" t="s">
        <v>364</v>
      </c>
      <c r="E14" s="302"/>
      <c r="F14" s="839"/>
      <c r="G14" s="786"/>
    </row>
    <row r="15" spans="1:7" ht="29.25" customHeight="1">
      <c r="A15" s="951"/>
      <c r="B15" s="775"/>
      <c r="C15" s="823" t="s">
        <v>267</v>
      </c>
      <c r="D15" s="80" t="s">
        <v>387</v>
      </c>
      <c r="E15" s="302"/>
      <c r="F15" s="839">
        <f>SUM(E15:E18)</f>
        <v>1</v>
      </c>
      <c r="G15" s="786"/>
    </row>
    <row r="16" spans="1:7" ht="29.25" customHeight="1">
      <c r="A16" s="951"/>
      <c r="B16" s="775"/>
      <c r="C16" s="823"/>
      <c r="D16" s="80" t="s">
        <v>906</v>
      </c>
      <c r="E16" s="302"/>
      <c r="F16" s="839"/>
      <c r="G16" s="786"/>
    </row>
    <row r="17" spans="1:7" ht="29.25" customHeight="1">
      <c r="A17" s="951"/>
      <c r="B17" s="775"/>
      <c r="C17" s="823"/>
      <c r="D17" s="80" t="s">
        <v>843</v>
      </c>
      <c r="E17" s="302">
        <v>1</v>
      </c>
      <c r="F17" s="839"/>
      <c r="G17" s="786"/>
    </row>
    <row r="18" spans="1:7" ht="29.25" customHeight="1">
      <c r="A18" s="951"/>
      <c r="B18" s="775"/>
      <c r="C18" s="823"/>
      <c r="D18" s="80" t="s">
        <v>388</v>
      </c>
      <c r="E18" s="302"/>
      <c r="F18" s="839"/>
      <c r="G18" s="786"/>
    </row>
    <row r="19" spans="1:7" ht="29.25" customHeight="1">
      <c r="A19" s="951"/>
      <c r="B19" s="775"/>
      <c r="C19" s="823" t="s">
        <v>242</v>
      </c>
      <c r="D19" s="80" t="s">
        <v>373</v>
      </c>
      <c r="E19" s="302"/>
      <c r="F19" s="839">
        <f>SUM(E19:E20)</f>
        <v>0</v>
      </c>
      <c r="G19" s="786"/>
    </row>
    <row r="20" spans="1:7" ht="29.25" customHeight="1">
      <c r="A20" s="951"/>
      <c r="B20" s="775"/>
      <c r="C20" s="823"/>
      <c r="D20" s="80"/>
      <c r="E20" s="302"/>
      <c r="F20" s="839"/>
      <c r="G20" s="786"/>
    </row>
    <row r="21" spans="1:7" ht="29.25" customHeight="1">
      <c r="A21" s="951"/>
      <c r="B21" s="775"/>
      <c r="C21" s="823" t="s">
        <v>10</v>
      </c>
      <c r="D21" s="80" t="s">
        <v>365</v>
      </c>
      <c r="E21" s="637"/>
      <c r="F21" s="839">
        <f>SUM(E21:E23)</f>
        <v>5</v>
      </c>
      <c r="G21" s="786"/>
    </row>
    <row r="22" spans="1:7" ht="29.25" customHeight="1">
      <c r="A22" s="951"/>
      <c r="B22" s="775"/>
      <c r="C22" s="823"/>
      <c r="D22" s="80" t="s">
        <v>370</v>
      </c>
      <c r="E22" s="302">
        <v>5</v>
      </c>
      <c r="F22" s="839"/>
      <c r="G22" s="786"/>
    </row>
    <row r="23" spans="1:7" ht="29.25" customHeight="1">
      <c r="A23" s="951"/>
      <c r="B23" s="775"/>
      <c r="C23" s="823"/>
      <c r="D23" s="80" t="s">
        <v>844</v>
      </c>
      <c r="E23" s="302"/>
      <c r="F23" s="839"/>
      <c r="G23" s="790"/>
    </row>
    <row r="24" spans="1:7" ht="29.25" customHeight="1">
      <c r="A24" s="951"/>
      <c r="B24" s="779" t="s">
        <v>148</v>
      </c>
      <c r="C24" s="818" t="s">
        <v>1009</v>
      </c>
      <c r="D24" s="82" t="s">
        <v>1089</v>
      </c>
      <c r="E24" s="301"/>
      <c r="F24" s="765">
        <f>SUM(E24:E26)</f>
        <v>4</v>
      </c>
      <c r="G24" s="788">
        <f>SUM(F24:F44)</f>
        <v>19</v>
      </c>
    </row>
    <row r="25" spans="1:7" ht="29.25" customHeight="1">
      <c r="A25" s="951"/>
      <c r="B25" s="779"/>
      <c r="C25" s="818"/>
      <c r="D25" s="82" t="s">
        <v>1090</v>
      </c>
      <c r="E25" s="301">
        <v>4</v>
      </c>
      <c r="F25" s="765"/>
      <c r="G25" s="785"/>
    </row>
    <row r="26" spans="1:7" ht="29.25" customHeight="1">
      <c r="A26" s="951"/>
      <c r="B26" s="779"/>
      <c r="C26" s="818"/>
      <c r="D26" s="82" t="s">
        <v>1091</v>
      </c>
      <c r="E26" s="301"/>
      <c r="F26" s="765"/>
      <c r="G26" s="785"/>
    </row>
    <row r="27" spans="1:7" ht="29.25" customHeight="1">
      <c r="A27" s="951"/>
      <c r="B27" s="779"/>
      <c r="C27" s="818" t="s">
        <v>378</v>
      </c>
      <c r="D27" s="82" t="s">
        <v>379</v>
      </c>
      <c r="E27" s="301"/>
      <c r="F27" s="765">
        <f>SUM(E27:E30)</f>
        <v>0</v>
      </c>
      <c r="G27" s="785"/>
    </row>
    <row r="28" spans="1:7" ht="29.25" customHeight="1">
      <c r="A28" s="951"/>
      <c r="B28" s="779"/>
      <c r="C28" s="818"/>
      <c r="D28" s="82" t="s">
        <v>380</v>
      </c>
      <c r="E28" s="301"/>
      <c r="F28" s="765"/>
      <c r="G28" s="785"/>
    </row>
    <row r="29" spans="1:7" ht="29.25" customHeight="1">
      <c r="A29" s="951"/>
      <c r="B29" s="779"/>
      <c r="C29" s="818"/>
      <c r="D29" s="82" t="s">
        <v>381</v>
      </c>
      <c r="E29" s="301"/>
      <c r="F29" s="765"/>
      <c r="G29" s="785"/>
    </row>
    <row r="30" spans="1:7" ht="29.25" customHeight="1">
      <c r="A30" s="951"/>
      <c r="B30" s="779"/>
      <c r="C30" s="818"/>
      <c r="D30" s="82" t="s">
        <v>382</v>
      </c>
      <c r="E30" s="301"/>
      <c r="F30" s="765"/>
      <c r="G30" s="785"/>
    </row>
    <row r="31" spans="1:7" ht="29.25" customHeight="1">
      <c r="A31" s="951"/>
      <c r="B31" s="779"/>
      <c r="C31" s="818" t="s">
        <v>125</v>
      </c>
      <c r="D31" s="82" t="s">
        <v>363</v>
      </c>
      <c r="E31" s="635"/>
      <c r="F31" s="765">
        <f>SUM(E31:E41)</f>
        <v>14</v>
      </c>
      <c r="G31" s="785"/>
    </row>
    <row r="32" spans="1:7" ht="29.25" customHeight="1">
      <c r="A32" s="951"/>
      <c r="B32" s="779"/>
      <c r="C32" s="818"/>
      <c r="D32" s="82" t="s">
        <v>364</v>
      </c>
      <c r="E32" s="301"/>
      <c r="F32" s="765"/>
      <c r="G32" s="785"/>
    </row>
    <row r="33" spans="1:7" ht="29.25" customHeight="1">
      <c r="A33" s="951"/>
      <c r="B33" s="779"/>
      <c r="C33" s="818"/>
      <c r="D33" s="82" t="s">
        <v>365</v>
      </c>
      <c r="E33" s="301"/>
      <c r="F33" s="765"/>
      <c r="G33" s="785"/>
    </row>
    <row r="34" spans="1:7" ht="29.25" customHeight="1">
      <c r="A34" s="951"/>
      <c r="B34" s="779"/>
      <c r="C34" s="818"/>
      <c r="D34" s="82" t="s">
        <v>366</v>
      </c>
      <c r="E34" s="301"/>
      <c r="F34" s="765"/>
      <c r="G34" s="785"/>
    </row>
    <row r="35" spans="1:7" ht="29.25" customHeight="1">
      <c r="A35" s="951"/>
      <c r="B35" s="779"/>
      <c r="C35" s="818"/>
      <c r="D35" s="82" t="s">
        <v>367</v>
      </c>
      <c r="E35" s="301"/>
      <c r="F35" s="765"/>
      <c r="G35" s="785"/>
    </row>
    <row r="36" spans="1:7" ht="29.25" customHeight="1">
      <c r="A36" s="951"/>
      <c r="B36" s="779"/>
      <c r="C36" s="818"/>
      <c r="D36" s="82" t="s">
        <v>368</v>
      </c>
      <c r="E36" s="301">
        <v>14</v>
      </c>
      <c r="F36" s="765"/>
      <c r="G36" s="785"/>
    </row>
    <row r="37" spans="1:7" ht="29.25" customHeight="1">
      <c r="A37" s="951"/>
      <c r="B37" s="779"/>
      <c r="C37" s="818"/>
      <c r="D37" s="82" t="s">
        <v>369</v>
      </c>
      <c r="E37" s="301"/>
      <c r="F37" s="765"/>
      <c r="G37" s="785"/>
    </row>
    <row r="38" spans="1:7" ht="29.25" customHeight="1">
      <c r="A38" s="951"/>
      <c r="B38" s="779"/>
      <c r="C38" s="818"/>
      <c r="D38" s="82" t="s">
        <v>383</v>
      </c>
      <c r="E38" s="301"/>
      <c r="F38" s="765"/>
      <c r="G38" s="785"/>
    </row>
    <row r="39" spans="1:7" ht="29.25" customHeight="1">
      <c r="A39" s="951"/>
      <c r="B39" s="779"/>
      <c r="C39" s="818"/>
      <c r="D39" s="82" t="s">
        <v>384</v>
      </c>
      <c r="E39" s="301"/>
      <c r="F39" s="765"/>
      <c r="G39" s="785"/>
    </row>
    <row r="40" spans="1:7" ht="29.25" customHeight="1">
      <c r="A40" s="951"/>
      <c r="B40" s="779"/>
      <c r="C40" s="818"/>
      <c r="D40" s="82" t="s">
        <v>385</v>
      </c>
      <c r="E40" s="301"/>
      <c r="F40" s="765"/>
      <c r="G40" s="785"/>
    </row>
    <row r="41" spans="1:7" ht="29.25" customHeight="1">
      <c r="A41" s="951"/>
      <c r="B41" s="779"/>
      <c r="C41" s="818"/>
      <c r="D41" s="82" t="s">
        <v>971</v>
      </c>
      <c r="E41" s="301"/>
      <c r="F41" s="765"/>
      <c r="G41" s="785"/>
    </row>
    <row r="42" spans="1:7" ht="27.75" customHeight="1">
      <c r="A42" s="951"/>
      <c r="B42" s="779"/>
      <c r="C42" s="818" t="s">
        <v>120</v>
      </c>
      <c r="D42" s="82" t="s">
        <v>371</v>
      </c>
      <c r="E42" s="301"/>
      <c r="F42" s="765">
        <f>SUM(E42:E44)</f>
        <v>1</v>
      </c>
      <c r="G42" s="785"/>
    </row>
    <row r="43" spans="1:7" ht="29.25" customHeight="1">
      <c r="A43" s="951"/>
      <c r="B43" s="779"/>
      <c r="C43" s="818"/>
      <c r="D43" s="82" t="s">
        <v>372</v>
      </c>
      <c r="E43" s="301">
        <v>1</v>
      </c>
      <c r="F43" s="765"/>
      <c r="G43" s="785"/>
    </row>
    <row r="44" spans="1:7" ht="29.25" customHeight="1">
      <c r="A44" s="951"/>
      <c r="B44" s="779"/>
      <c r="C44" s="818"/>
      <c r="D44" s="82" t="s">
        <v>373</v>
      </c>
      <c r="E44" s="301"/>
      <c r="F44" s="765"/>
      <c r="G44" s="787"/>
    </row>
    <row r="45" spans="1:7" ht="36.75" customHeight="1">
      <c r="A45" s="951"/>
      <c r="B45" s="200" t="s">
        <v>149</v>
      </c>
      <c r="C45" s="359" t="s">
        <v>74</v>
      </c>
      <c r="D45" s="200" t="s">
        <v>377</v>
      </c>
      <c r="E45" s="636"/>
      <c r="F45" s="168">
        <f>SUM(E45:E45)</f>
        <v>0</v>
      </c>
      <c r="G45" s="207">
        <f>F45</f>
        <v>0</v>
      </c>
    </row>
    <row r="46" spans="1:7" ht="39" customHeight="1">
      <c r="A46" s="949"/>
      <c r="B46" s="872"/>
      <c r="C46" s="872"/>
      <c r="D46" s="143"/>
      <c r="E46" s="83">
        <f>SUM(E2:E45)</f>
        <v>25</v>
      </c>
      <c r="F46" s="83"/>
      <c r="G46" s="84">
        <f>SUM(G2:G45)</f>
        <v>25</v>
      </c>
    </row>
    <row r="47" spans="1:7" s="465" customFormat="1">
      <c r="C47" s="473"/>
    </row>
    <row r="48" spans="1:7" s="465" customFormat="1">
      <c r="C48" s="473"/>
    </row>
    <row r="49" spans="3:3" s="465" customFormat="1">
      <c r="C49" s="473"/>
    </row>
    <row r="50" spans="3:3" s="465" customFormat="1">
      <c r="C50" s="473"/>
    </row>
    <row r="51" spans="3:3" s="465" customFormat="1">
      <c r="C51" s="473"/>
    </row>
    <row r="52" spans="3:3" s="465" customFormat="1">
      <c r="C52" s="473"/>
    </row>
    <row r="53" spans="3:3" s="465" customFormat="1">
      <c r="C53" s="473"/>
    </row>
    <row r="54" spans="3:3" s="465" customFormat="1">
      <c r="C54" s="473"/>
    </row>
    <row r="55" spans="3:3" s="465" customFormat="1">
      <c r="C55" s="473"/>
    </row>
    <row r="56" spans="3:3" s="465" customFormat="1">
      <c r="C56" s="473"/>
    </row>
    <row r="57" spans="3:3" s="465" customFormat="1">
      <c r="C57" s="473"/>
    </row>
    <row r="58" spans="3:3" s="465" customFormat="1">
      <c r="C58" s="473"/>
    </row>
    <row r="59" spans="3:3" s="465" customFormat="1">
      <c r="C59" s="473"/>
    </row>
    <row r="60" spans="3:3" s="465" customFormat="1">
      <c r="C60" s="473"/>
    </row>
    <row r="61" spans="3:3" s="465" customFormat="1">
      <c r="C61" s="473"/>
    </row>
    <row r="62" spans="3:3" s="465" customFormat="1">
      <c r="C62" s="473"/>
    </row>
    <row r="63" spans="3:3" s="465" customFormat="1">
      <c r="C63" s="473"/>
    </row>
    <row r="64" spans="3:3" s="465" customFormat="1">
      <c r="C64" s="473"/>
    </row>
    <row r="65" spans="3:3" s="465" customFormat="1">
      <c r="C65" s="473"/>
    </row>
    <row r="66" spans="3:3" s="465" customFormat="1">
      <c r="C66" s="473"/>
    </row>
    <row r="67" spans="3:3" s="465" customFormat="1">
      <c r="C67" s="473"/>
    </row>
    <row r="68" spans="3:3" s="465" customFormat="1">
      <c r="C68" s="473"/>
    </row>
    <row r="69" spans="3:3" s="465" customFormat="1">
      <c r="C69" s="473"/>
    </row>
    <row r="70" spans="3:3" s="465" customFormat="1">
      <c r="C70" s="473"/>
    </row>
    <row r="71" spans="3:3" s="465" customFormat="1">
      <c r="C71" s="473"/>
    </row>
    <row r="72" spans="3:3" s="465" customFormat="1">
      <c r="C72" s="473"/>
    </row>
    <row r="73" spans="3:3" s="465" customFormat="1">
      <c r="C73" s="473"/>
    </row>
    <row r="74" spans="3:3" s="465" customFormat="1">
      <c r="C74" s="473"/>
    </row>
    <row r="75" spans="3:3" s="465" customFormat="1">
      <c r="C75" s="473"/>
    </row>
    <row r="76" spans="3:3" s="465" customFormat="1">
      <c r="C76" s="473"/>
    </row>
    <row r="77" spans="3:3" s="465" customFormat="1">
      <c r="C77" s="473"/>
    </row>
    <row r="78" spans="3:3" s="465" customFormat="1">
      <c r="C78" s="473"/>
    </row>
    <row r="79" spans="3:3" s="465" customFormat="1">
      <c r="C79" s="473"/>
    </row>
    <row r="80" spans="3:3" s="465" customFormat="1">
      <c r="C80" s="473"/>
    </row>
    <row r="81" spans="3:3" s="465" customFormat="1">
      <c r="C81" s="473"/>
    </row>
    <row r="82" spans="3:3" s="465" customFormat="1">
      <c r="C82" s="473"/>
    </row>
    <row r="83" spans="3:3" s="465" customFormat="1">
      <c r="C83" s="473"/>
    </row>
    <row r="84" spans="3:3" s="465" customFormat="1">
      <c r="C84" s="473"/>
    </row>
    <row r="85" spans="3:3" s="465" customFormat="1">
      <c r="C85" s="473"/>
    </row>
    <row r="86" spans="3:3" s="465" customFormat="1">
      <c r="C86" s="473"/>
    </row>
    <row r="87" spans="3:3" s="465" customFormat="1">
      <c r="C87" s="473"/>
    </row>
    <row r="88" spans="3:3" s="465" customFormat="1">
      <c r="C88" s="473"/>
    </row>
    <row r="89" spans="3:3" s="465" customFormat="1">
      <c r="C89" s="473"/>
    </row>
    <row r="90" spans="3:3" s="465" customFormat="1">
      <c r="C90" s="473"/>
    </row>
    <row r="91" spans="3:3" s="465" customFormat="1">
      <c r="C91" s="473"/>
    </row>
    <row r="92" spans="3:3" s="465" customFormat="1">
      <c r="C92" s="473"/>
    </row>
    <row r="93" spans="3:3" s="465" customFormat="1">
      <c r="C93" s="473"/>
    </row>
    <row r="94" spans="3:3" s="465" customFormat="1">
      <c r="C94" s="473"/>
    </row>
    <row r="95" spans="3:3" s="465" customFormat="1">
      <c r="C95" s="473"/>
    </row>
    <row r="96" spans="3:3" s="465" customFormat="1">
      <c r="C96" s="473"/>
    </row>
    <row r="97" spans="3:3" s="465" customFormat="1">
      <c r="C97" s="473"/>
    </row>
    <row r="98" spans="3:3" s="465" customFormat="1">
      <c r="C98" s="473"/>
    </row>
  </sheetData>
  <mergeCells count="28">
    <mergeCell ref="G2:G5"/>
    <mergeCell ref="F42:F44"/>
    <mergeCell ref="F6:F12"/>
    <mergeCell ref="F13:F14"/>
    <mergeCell ref="F15:F18"/>
    <mergeCell ref="F19:F20"/>
    <mergeCell ref="F21:F23"/>
    <mergeCell ref="G24:G44"/>
    <mergeCell ref="G6:G23"/>
    <mergeCell ref="F2:F5"/>
    <mergeCell ref="F31:F41"/>
    <mergeCell ref="F27:F30"/>
    <mergeCell ref="F24:F26"/>
    <mergeCell ref="A46:C46"/>
    <mergeCell ref="A2:A45"/>
    <mergeCell ref="B24:B44"/>
    <mergeCell ref="C2:C5"/>
    <mergeCell ref="C21:C23"/>
    <mergeCell ref="C42:C44"/>
    <mergeCell ref="C19:C20"/>
    <mergeCell ref="C6:C12"/>
    <mergeCell ref="C15:C18"/>
    <mergeCell ref="C13:C14"/>
    <mergeCell ref="B6:B23"/>
    <mergeCell ref="B2:B5"/>
    <mergeCell ref="C31:C41"/>
    <mergeCell ref="C27:C30"/>
    <mergeCell ref="C24:C26"/>
  </mergeCells>
  <pageMargins left="0.7" right="0.7" top="0.75" bottom="0.75" header="0.3" footer="0.3"/>
  <pageSetup scale="39" orientation="portrait" r:id="rId1"/>
  <ignoredErrors>
    <ignoredError sqref="F13 F19 F27" formulaRange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3"/>
  <sheetViews>
    <sheetView showGridLines="0" topLeftCell="A15" zoomScale="60" zoomScaleNormal="60" zoomScaleSheetLayoutView="80" workbookViewId="0">
      <selection activeCell="E2" sqref="E2:E6"/>
    </sheetView>
  </sheetViews>
  <sheetFormatPr baseColWidth="10" defaultRowHeight="15.75"/>
  <cols>
    <col min="1" max="1" width="18.7109375" style="75" customWidth="1"/>
    <col min="2" max="2" width="22.85546875" style="75" bestFit="1" customWidth="1"/>
    <col min="3" max="3" width="21.7109375" style="250" customWidth="1"/>
    <col min="4" max="4" width="21" style="75" customWidth="1"/>
    <col min="5" max="5" width="29.7109375" style="75" bestFit="1" customWidth="1"/>
    <col min="6" max="7" width="22.42578125" style="75" customWidth="1"/>
    <col min="8" max="31" width="11.42578125" style="465"/>
    <col min="32" max="16384" width="11.42578125" style="75"/>
  </cols>
  <sheetData>
    <row r="1" spans="1:7" ht="33">
      <c r="A1" s="73" t="s">
        <v>146</v>
      </c>
      <c r="B1" s="145" t="s">
        <v>152</v>
      </c>
      <c r="C1" s="145" t="s">
        <v>147</v>
      </c>
      <c r="D1" s="84" t="s">
        <v>289</v>
      </c>
      <c r="E1" s="145" t="s">
        <v>248</v>
      </c>
      <c r="F1" s="145" t="s">
        <v>160</v>
      </c>
      <c r="G1" s="74" t="s">
        <v>158</v>
      </c>
    </row>
    <row r="2" spans="1:7" ht="24.75" customHeight="1">
      <c r="A2" s="953" t="s">
        <v>102</v>
      </c>
      <c r="B2" s="778" t="s">
        <v>145</v>
      </c>
      <c r="C2" s="783" t="s">
        <v>23</v>
      </c>
      <c r="D2" s="162" t="s">
        <v>303</v>
      </c>
      <c r="E2" s="276"/>
      <c r="F2" s="765">
        <f>SUM(E2:E7)</f>
        <v>0</v>
      </c>
      <c r="G2" s="788">
        <f>SUM(F2:F2)</f>
        <v>0</v>
      </c>
    </row>
    <row r="3" spans="1:7" ht="24.75" customHeight="1">
      <c r="A3" s="954"/>
      <c r="B3" s="779"/>
      <c r="C3" s="776"/>
      <c r="D3" s="162" t="s">
        <v>295</v>
      </c>
      <c r="E3" s="293"/>
      <c r="F3" s="765"/>
      <c r="G3" s="785"/>
    </row>
    <row r="4" spans="1:7" ht="24.75" customHeight="1">
      <c r="A4" s="954"/>
      <c r="B4" s="779"/>
      <c r="C4" s="776"/>
      <c r="D4" s="162" t="s">
        <v>304</v>
      </c>
      <c r="E4" s="293"/>
      <c r="F4" s="765"/>
      <c r="G4" s="785"/>
    </row>
    <row r="5" spans="1:7" ht="24.75" customHeight="1">
      <c r="A5" s="954"/>
      <c r="B5" s="779"/>
      <c r="C5" s="776"/>
      <c r="D5" s="162" t="s">
        <v>297</v>
      </c>
      <c r="E5" s="293"/>
      <c r="F5" s="765"/>
      <c r="G5" s="785"/>
    </row>
    <row r="6" spans="1:7" ht="24.75" customHeight="1">
      <c r="A6" s="954"/>
      <c r="B6" s="779"/>
      <c r="C6" s="776"/>
      <c r="D6" s="162" t="s">
        <v>305</v>
      </c>
      <c r="E6" s="293"/>
      <c r="F6" s="765"/>
      <c r="G6" s="785"/>
    </row>
    <row r="7" spans="1:7" ht="24.75" customHeight="1">
      <c r="A7" s="954"/>
      <c r="B7" s="779"/>
      <c r="C7" s="776"/>
      <c r="D7" s="162" t="s">
        <v>306</v>
      </c>
      <c r="E7" s="293"/>
      <c r="F7" s="765"/>
      <c r="G7" s="787"/>
    </row>
    <row r="8" spans="1:7" ht="24.75" customHeight="1">
      <c r="A8" s="954"/>
      <c r="B8" s="775" t="s">
        <v>144</v>
      </c>
      <c r="C8" s="798" t="s">
        <v>287</v>
      </c>
      <c r="D8" s="166" t="s">
        <v>295</v>
      </c>
      <c r="E8" s="277"/>
      <c r="F8" s="839">
        <f>SUM(E8:E11)</f>
        <v>0</v>
      </c>
      <c r="G8" s="789">
        <f>SUM(F8:F11)</f>
        <v>0</v>
      </c>
    </row>
    <row r="9" spans="1:7" ht="24.75" customHeight="1">
      <c r="A9" s="954"/>
      <c r="B9" s="775"/>
      <c r="C9" s="798"/>
      <c r="D9" s="166" t="s">
        <v>296</v>
      </c>
      <c r="E9" s="189"/>
      <c r="F9" s="839"/>
      <c r="G9" s="786"/>
    </row>
    <row r="10" spans="1:7" ht="24.75" customHeight="1">
      <c r="A10" s="954"/>
      <c r="B10" s="775"/>
      <c r="C10" s="798"/>
      <c r="D10" s="166" t="s">
        <v>297</v>
      </c>
      <c r="E10" s="189"/>
      <c r="F10" s="839"/>
      <c r="G10" s="786"/>
    </row>
    <row r="11" spans="1:7" ht="24.75" customHeight="1">
      <c r="A11" s="954"/>
      <c r="B11" s="775"/>
      <c r="C11" s="798"/>
      <c r="D11" s="166" t="s">
        <v>298</v>
      </c>
      <c r="E11" s="189"/>
      <c r="F11" s="839"/>
      <c r="G11" s="786"/>
    </row>
    <row r="12" spans="1:7" ht="24.75" customHeight="1">
      <c r="A12" s="954"/>
      <c r="B12" s="779" t="s">
        <v>2</v>
      </c>
      <c r="C12" s="784" t="s">
        <v>34</v>
      </c>
      <c r="D12" s="162" t="s">
        <v>290</v>
      </c>
      <c r="E12" s="276"/>
      <c r="F12" s="765">
        <f>SUM(E12:E13)</f>
        <v>0</v>
      </c>
      <c r="G12" s="793">
        <f>SUM(F12:F13)</f>
        <v>0</v>
      </c>
    </row>
    <row r="13" spans="1:7" ht="24.75" customHeight="1">
      <c r="A13" s="954"/>
      <c r="B13" s="779"/>
      <c r="C13" s="784"/>
      <c r="D13" s="162" t="s">
        <v>291</v>
      </c>
      <c r="E13" s="293"/>
      <c r="F13" s="765"/>
      <c r="G13" s="793"/>
    </row>
    <row r="14" spans="1:7" ht="24.75" customHeight="1">
      <c r="A14" s="954"/>
      <c r="B14" s="775" t="s">
        <v>148</v>
      </c>
      <c r="C14" s="956" t="s">
        <v>52</v>
      </c>
      <c r="D14" s="166" t="s">
        <v>292</v>
      </c>
      <c r="E14" s="277"/>
      <c r="F14" s="839">
        <f>SUM( E14:E17)</f>
        <v>0</v>
      </c>
      <c r="G14" s="786">
        <f>SUM(F14:F22)</f>
        <v>0</v>
      </c>
    </row>
    <row r="15" spans="1:7" ht="24.75" customHeight="1">
      <c r="A15" s="954"/>
      <c r="B15" s="775"/>
      <c r="C15" s="956"/>
      <c r="D15" s="166" t="s">
        <v>290</v>
      </c>
      <c r="E15" s="189"/>
      <c r="F15" s="839"/>
      <c r="G15" s="786"/>
    </row>
    <row r="16" spans="1:7" ht="24.75" customHeight="1">
      <c r="A16" s="954"/>
      <c r="B16" s="775"/>
      <c r="C16" s="956"/>
      <c r="D16" s="166" t="s">
        <v>293</v>
      </c>
      <c r="E16" s="189"/>
      <c r="F16" s="839"/>
      <c r="G16" s="786"/>
    </row>
    <row r="17" spans="1:7" ht="24.75" customHeight="1">
      <c r="A17" s="954"/>
      <c r="B17" s="775"/>
      <c r="C17" s="956"/>
      <c r="D17" s="166" t="s">
        <v>294</v>
      </c>
      <c r="E17" s="189"/>
      <c r="F17" s="839"/>
      <c r="G17" s="786"/>
    </row>
    <row r="18" spans="1:7" ht="24.75" customHeight="1">
      <c r="A18" s="954"/>
      <c r="B18" s="775"/>
      <c r="C18" s="427" t="s">
        <v>864</v>
      </c>
      <c r="D18" s="390"/>
      <c r="E18" s="277"/>
      <c r="F18" s="391">
        <f>SUM(E18)</f>
        <v>0</v>
      </c>
      <c r="G18" s="786"/>
    </row>
    <row r="19" spans="1:7" ht="24.75" customHeight="1">
      <c r="A19" s="954"/>
      <c r="B19" s="775"/>
      <c r="C19" s="957" t="s">
        <v>232</v>
      </c>
      <c r="D19" s="166" t="s">
        <v>299</v>
      </c>
      <c r="E19" s="277"/>
      <c r="F19" s="839">
        <f>SUM(E19:E22)</f>
        <v>0</v>
      </c>
      <c r="G19" s="786"/>
    </row>
    <row r="20" spans="1:7" ht="24.75" customHeight="1">
      <c r="A20" s="954"/>
      <c r="B20" s="775"/>
      <c r="C20" s="957"/>
      <c r="D20" s="166" t="s">
        <v>300</v>
      </c>
      <c r="E20" s="189"/>
      <c r="F20" s="839"/>
      <c r="G20" s="786"/>
    </row>
    <row r="21" spans="1:7" ht="24.75" customHeight="1">
      <c r="A21" s="954"/>
      <c r="B21" s="775"/>
      <c r="C21" s="957"/>
      <c r="D21" s="166" t="s">
        <v>301</v>
      </c>
      <c r="E21" s="189"/>
      <c r="F21" s="839"/>
      <c r="G21" s="786"/>
    </row>
    <row r="22" spans="1:7" ht="37.5" customHeight="1">
      <c r="A22" s="954"/>
      <c r="B22" s="955"/>
      <c r="C22" s="958"/>
      <c r="D22" s="202" t="s">
        <v>302</v>
      </c>
      <c r="E22" s="225"/>
      <c r="F22" s="952"/>
      <c r="G22" s="790"/>
    </row>
    <row r="23" spans="1:7" ht="36.75" customHeight="1">
      <c r="A23" s="949"/>
      <c r="B23" s="872"/>
      <c r="C23" s="872"/>
      <c r="D23" s="140"/>
      <c r="E23" s="104">
        <f>SUM(E2:E22)</f>
        <v>0</v>
      </c>
      <c r="F23" s="79"/>
      <c r="G23" s="79">
        <f>SUM(G2:G22)</f>
        <v>0</v>
      </c>
    </row>
    <row r="24" spans="1:7" s="465" customFormat="1">
      <c r="C24" s="468"/>
    </row>
    <row r="25" spans="1:7" s="465" customFormat="1">
      <c r="C25" s="468"/>
    </row>
    <row r="26" spans="1:7" s="465" customFormat="1">
      <c r="C26" s="468"/>
    </row>
    <row r="27" spans="1:7" s="465" customFormat="1">
      <c r="C27" s="468"/>
    </row>
    <row r="28" spans="1:7" s="465" customFormat="1">
      <c r="C28" s="468"/>
    </row>
    <row r="29" spans="1:7" s="465" customFormat="1">
      <c r="C29" s="468"/>
    </row>
    <row r="30" spans="1:7" s="465" customFormat="1">
      <c r="C30" s="468"/>
    </row>
    <row r="31" spans="1:7" s="465" customFormat="1">
      <c r="C31" s="468"/>
    </row>
    <row r="32" spans="1:7" s="465" customFormat="1">
      <c r="C32" s="468"/>
    </row>
    <row r="33" spans="3:3" s="465" customFormat="1">
      <c r="C33" s="468"/>
    </row>
    <row r="34" spans="3:3" s="465" customFormat="1">
      <c r="C34" s="468"/>
    </row>
    <row r="35" spans="3:3" s="465" customFormat="1">
      <c r="C35" s="468"/>
    </row>
    <row r="36" spans="3:3" s="465" customFormat="1">
      <c r="C36" s="468"/>
    </row>
    <row r="37" spans="3:3" s="465" customFormat="1">
      <c r="C37" s="468"/>
    </row>
    <row r="38" spans="3:3" s="465" customFormat="1">
      <c r="C38" s="468"/>
    </row>
    <row r="39" spans="3:3" s="465" customFormat="1">
      <c r="C39" s="468"/>
    </row>
    <row r="40" spans="3:3" s="465" customFormat="1">
      <c r="C40" s="468"/>
    </row>
    <row r="41" spans="3:3" s="465" customFormat="1">
      <c r="C41" s="468"/>
    </row>
    <row r="42" spans="3:3" s="465" customFormat="1">
      <c r="C42" s="468"/>
    </row>
    <row r="43" spans="3:3" s="465" customFormat="1">
      <c r="C43" s="468"/>
    </row>
    <row r="44" spans="3:3" s="465" customFormat="1">
      <c r="C44" s="468"/>
    </row>
    <row r="45" spans="3:3" s="465" customFormat="1">
      <c r="C45" s="468"/>
    </row>
    <row r="46" spans="3:3" s="465" customFormat="1">
      <c r="C46" s="468"/>
    </row>
    <row r="47" spans="3:3" s="465" customFormat="1">
      <c r="C47" s="468"/>
    </row>
    <row r="48" spans="3:3" s="465" customFormat="1">
      <c r="C48" s="468"/>
    </row>
    <row r="49" spans="3:3" s="465" customFormat="1">
      <c r="C49" s="468"/>
    </row>
    <row r="50" spans="3:3" s="465" customFormat="1">
      <c r="C50" s="468"/>
    </row>
    <row r="51" spans="3:3" s="465" customFormat="1">
      <c r="C51" s="468"/>
    </row>
    <row r="52" spans="3:3" s="465" customFormat="1">
      <c r="C52" s="468"/>
    </row>
    <row r="53" spans="3:3" s="465" customFormat="1">
      <c r="C53" s="468"/>
    </row>
    <row r="54" spans="3:3" s="465" customFormat="1">
      <c r="C54" s="468"/>
    </row>
    <row r="55" spans="3:3" s="465" customFormat="1">
      <c r="C55" s="468"/>
    </row>
    <row r="56" spans="3:3" s="465" customFormat="1">
      <c r="C56" s="468"/>
    </row>
    <row r="57" spans="3:3" s="465" customFormat="1">
      <c r="C57" s="468"/>
    </row>
    <row r="58" spans="3:3" s="465" customFormat="1">
      <c r="C58" s="468"/>
    </row>
    <row r="59" spans="3:3" s="465" customFormat="1">
      <c r="C59" s="468"/>
    </row>
    <row r="60" spans="3:3" s="465" customFormat="1">
      <c r="C60" s="468"/>
    </row>
    <row r="61" spans="3:3" s="465" customFormat="1">
      <c r="C61" s="468"/>
    </row>
    <row r="62" spans="3:3" s="465" customFormat="1">
      <c r="C62" s="468"/>
    </row>
    <row r="63" spans="3:3" s="465" customFormat="1">
      <c r="C63" s="468"/>
    </row>
    <row r="64" spans="3:3" s="465" customFormat="1">
      <c r="C64" s="468"/>
    </row>
    <row r="65" spans="3:3" s="465" customFormat="1">
      <c r="C65" s="468"/>
    </row>
    <row r="66" spans="3:3" s="465" customFormat="1">
      <c r="C66" s="468"/>
    </row>
    <row r="67" spans="3:3" s="465" customFormat="1">
      <c r="C67" s="468"/>
    </row>
    <row r="68" spans="3:3" s="465" customFormat="1">
      <c r="C68" s="468"/>
    </row>
    <row r="69" spans="3:3" s="465" customFormat="1">
      <c r="C69" s="468"/>
    </row>
    <row r="70" spans="3:3" s="465" customFormat="1">
      <c r="C70" s="468"/>
    </row>
    <row r="71" spans="3:3" s="465" customFormat="1">
      <c r="C71" s="468"/>
    </row>
    <row r="72" spans="3:3" s="465" customFormat="1">
      <c r="C72" s="468"/>
    </row>
    <row r="73" spans="3:3" s="465" customFormat="1">
      <c r="C73" s="468"/>
    </row>
    <row r="74" spans="3:3" s="465" customFormat="1">
      <c r="C74" s="468"/>
    </row>
    <row r="75" spans="3:3" s="465" customFormat="1">
      <c r="C75" s="468"/>
    </row>
    <row r="76" spans="3:3" s="465" customFormat="1">
      <c r="C76" s="468"/>
    </row>
    <row r="77" spans="3:3" s="465" customFormat="1">
      <c r="C77" s="468"/>
    </row>
    <row r="78" spans="3:3" s="465" customFormat="1">
      <c r="C78" s="468"/>
    </row>
    <row r="79" spans="3:3" s="465" customFormat="1">
      <c r="C79" s="468"/>
    </row>
    <row r="80" spans="3:3" s="465" customFormat="1">
      <c r="C80" s="468"/>
    </row>
    <row r="81" spans="3:3" s="465" customFormat="1">
      <c r="C81" s="468"/>
    </row>
    <row r="82" spans="3:3" s="465" customFormat="1">
      <c r="C82" s="468"/>
    </row>
    <row r="83" spans="3:3" s="465" customFormat="1">
      <c r="C83" s="468"/>
    </row>
    <row r="84" spans="3:3" s="465" customFormat="1">
      <c r="C84" s="468"/>
    </row>
    <row r="85" spans="3:3" s="465" customFormat="1">
      <c r="C85" s="468"/>
    </row>
    <row r="86" spans="3:3" s="465" customFormat="1">
      <c r="C86" s="468"/>
    </row>
    <row r="87" spans="3:3" s="465" customFormat="1">
      <c r="C87" s="468"/>
    </row>
    <row r="88" spans="3:3" s="465" customFormat="1">
      <c r="C88" s="468"/>
    </row>
    <row r="89" spans="3:3" s="465" customFormat="1">
      <c r="C89" s="468"/>
    </row>
    <row r="90" spans="3:3" s="465" customFormat="1">
      <c r="C90" s="468"/>
    </row>
    <row r="91" spans="3:3" s="465" customFormat="1">
      <c r="C91" s="468"/>
    </row>
    <row r="92" spans="3:3" s="465" customFormat="1">
      <c r="C92" s="468"/>
    </row>
    <row r="93" spans="3:3" s="465" customFormat="1">
      <c r="C93" s="468"/>
    </row>
    <row r="94" spans="3:3" s="465" customFormat="1">
      <c r="C94" s="468"/>
    </row>
    <row r="95" spans="3:3" s="465" customFormat="1">
      <c r="C95" s="468"/>
    </row>
    <row r="96" spans="3:3" s="465" customFormat="1">
      <c r="C96" s="468"/>
    </row>
    <row r="97" spans="3:3" s="465" customFormat="1">
      <c r="C97" s="468"/>
    </row>
    <row r="98" spans="3:3" s="465" customFormat="1">
      <c r="C98" s="468"/>
    </row>
    <row r="99" spans="3:3" s="465" customFormat="1">
      <c r="C99" s="468"/>
    </row>
    <row r="100" spans="3:3" s="465" customFormat="1">
      <c r="C100" s="468"/>
    </row>
    <row r="101" spans="3:3" s="465" customFormat="1">
      <c r="C101" s="468"/>
    </row>
    <row r="102" spans="3:3" s="465" customFormat="1">
      <c r="C102" s="468"/>
    </row>
    <row r="103" spans="3:3" s="465" customFormat="1">
      <c r="C103" s="468"/>
    </row>
    <row r="104" spans="3:3" s="465" customFormat="1">
      <c r="C104" s="468"/>
    </row>
    <row r="105" spans="3:3" s="465" customFormat="1">
      <c r="C105" s="468"/>
    </row>
    <row r="106" spans="3:3" s="465" customFormat="1">
      <c r="C106" s="468"/>
    </row>
    <row r="107" spans="3:3" s="465" customFormat="1">
      <c r="C107" s="468"/>
    </row>
    <row r="108" spans="3:3" s="465" customFormat="1">
      <c r="C108" s="468"/>
    </row>
    <row r="109" spans="3:3" s="465" customFormat="1">
      <c r="C109" s="468"/>
    </row>
    <row r="110" spans="3:3" s="465" customFormat="1">
      <c r="C110" s="468"/>
    </row>
    <row r="111" spans="3:3" s="465" customFormat="1">
      <c r="C111" s="468"/>
    </row>
    <row r="112" spans="3:3" s="465" customFormat="1">
      <c r="C112" s="468"/>
    </row>
    <row r="113" spans="3:3" s="465" customFormat="1">
      <c r="C113" s="468"/>
    </row>
    <row r="114" spans="3:3" s="465" customFormat="1">
      <c r="C114" s="468"/>
    </row>
    <row r="115" spans="3:3" s="465" customFormat="1">
      <c r="C115" s="468"/>
    </row>
    <row r="116" spans="3:3" s="465" customFormat="1">
      <c r="C116" s="468"/>
    </row>
    <row r="117" spans="3:3" s="465" customFormat="1">
      <c r="C117" s="468"/>
    </row>
    <row r="118" spans="3:3" s="465" customFormat="1">
      <c r="C118" s="468"/>
    </row>
    <row r="119" spans="3:3" s="465" customFormat="1">
      <c r="C119" s="468"/>
    </row>
    <row r="120" spans="3:3" s="465" customFormat="1">
      <c r="C120" s="468"/>
    </row>
    <row r="121" spans="3:3" s="465" customFormat="1">
      <c r="C121" s="468"/>
    </row>
    <row r="122" spans="3:3" s="465" customFormat="1">
      <c r="C122" s="468"/>
    </row>
    <row r="123" spans="3:3" s="465" customFormat="1">
      <c r="C123" s="468"/>
    </row>
    <row r="124" spans="3:3" s="465" customFormat="1">
      <c r="C124" s="468"/>
    </row>
    <row r="125" spans="3:3" s="465" customFormat="1">
      <c r="C125" s="468"/>
    </row>
    <row r="126" spans="3:3" s="465" customFormat="1">
      <c r="C126" s="468"/>
    </row>
    <row r="127" spans="3:3" s="465" customFormat="1">
      <c r="C127" s="468"/>
    </row>
    <row r="128" spans="3:3" s="465" customFormat="1">
      <c r="C128" s="468"/>
    </row>
    <row r="129" spans="3:3" s="465" customFormat="1">
      <c r="C129" s="468"/>
    </row>
    <row r="130" spans="3:3" s="465" customFormat="1">
      <c r="C130" s="468"/>
    </row>
    <row r="131" spans="3:3" s="465" customFormat="1">
      <c r="C131" s="468"/>
    </row>
    <row r="132" spans="3:3" s="465" customFormat="1">
      <c r="C132" s="468"/>
    </row>
    <row r="133" spans="3:3" s="465" customFormat="1">
      <c r="C133" s="468"/>
    </row>
  </sheetData>
  <mergeCells count="20">
    <mergeCell ref="F19:F22"/>
    <mergeCell ref="A23:C23"/>
    <mergeCell ref="G8:G11"/>
    <mergeCell ref="G14:G22"/>
    <mergeCell ref="B8:B11"/>
    <mergeCell ref="A2:A22"/>
    <mergeCell ref="B14:B22"/>
    <mergeCell ref="B12:B13"/>
    <mergeCell ref="C12:C13"/>
    <mergeCell ref="C14:C17"/>
    <mergeCell ref="C8:C11"/>
    <mergeCell ref="C19:C22"/>
    <mergeCell ref="B2:B7"/>
    <mergeCell ref="C2:C7"/>
    <mergeCell ref="G12:G13"/>
    <mergeCell ref="F2:F7"/>
    <mergeCell ref="G2:G7"/>
    <mergeCell ref="F8:F11"/>
    <mergeCell ref="F12:F13"/>
    <mergeCell ref="F14:F17"/>
  </mergeCells>
  <pageMargins left="0.7" right="0.7" top="0.75" bottom="0.75" header="0.3" footer="0.3"/>
  <pageSetup scale="59" orientation="portrait" r:id="rId1"/>
  <ignoredErrors>
    <ignoredError sqref="F12 F8 F2 F14 F1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2:AF142"/>
  <sheetViews>
    <sheetView showGridLines="0" zoomScale="60" zoomScaleNormal="60" zoomScaleSheetLayoutView="70" workbookViewId="0">
      <selection activeCell="I7" sqref="I7"/>
    </sheetView>
  </sheetViews>
  <sheetFormatPr baseColWidth="10" defaultColWidth="10.7109375" defaultRowHeight="14.25"/>
  <cols>
    <col min="1" max="1" width="1.7109375" style="5" customWidth="1"/>
    <col min="2" max="2" width="27" style="6" customWidth="1"/>
    <col min="3" max="3" width="21.7109375" style="5" customWidth="1"/>
    <col min="4" max="4" width="16.85546875" style="5" bestFit="1" customWidth="1"/>
    <col min="5" max="5" width="18.28515625" style="5" customWidth="1"/>
    <col min="6" max="7" width="20" style="5" customWidth="1"/>
    <col min="8" max="8" width="4.7109375" style="5" customWidth="1"/>
    <col min="9" max="9" width="20" style="5" customWidth="1"/>
    <col min="10" max="11" width="18.140625" style="5" customWidth="1"/>
    <col min="12" max="12" width="20" style="5" customWidth="1"/>
    <col min="13" max="13" width="5" style="5" customWidth="1"/>
    <col min="14" max="14" width="20" style="5" customWidth="1"/>
    <col min="15" max="32" width="10.7109375" style="449"/>
    <col min="33" max="16384" width="10.7109375" style="5"/>
  </cols>
  <sheetData>
    <row r="2" spans="2:32" ht="21" customHeight="1">
      <c r="D2" s="748" t="s">
        <v>210</v>
      </c>
      <c r="E2" s="748"/>
      <c r="F2" s="748"/>
      <c r="G2" s="748"/>
      <c r="H2" s="748"/>
    </row>
    <row r="3" spans="2:32" ht="15">
      <c r="D3" s="749" t="s">
        <v>0</v>
      </c>
      <c r="E3" s="749"/>
      <c r="F3" s="749"/>
      <c r="G3" s="749"/>
    </row>
    <row r="4" spans="2:32">
      <c r="E4" s="10"/>
    </row>
    <row r="6" spans="2:32" s="7" customFormat="1" ht="48.75" customHeight="1">
      <c r="B6" s="50" t="s">
        <v>146</v>
      </c>
      <c r="C6" s="354" t="s">
        <v>4</v>
      </c>
      <c r="D6" s="51" t="s">
        <v>1</v>
      </c>
      <c r="E6" s="51" t="s">
        <v>2</v>
      </c>
      <c r="F6" s="51" t="s">
        <v>3</v>
      </c>
      <c r="G6" s="51" t="s">
        <v>5</v>
      </c>
      <c r="H6" s="8"/>
      <c r="I6" s="51" t="s">
        <v>91</v>
      </c>
      <c r="J6" s="51" t="s">
        <v>149</v>
      </c>
      <c r="K6" s="51" t="s">
        <v>227</v>
      </c>
      <c r="L6" s="51" t="s">
        <v>40</v>
      </c>
      <c r="M6" s="8"/>
      <c r="N6" s="51" t="s">
        <v>90</v>
      </c>
      <c r="O6" s="450"/>
      <c r="P6" s="451"/>
      <c r="Q6" s="451"/>
      <c r="R6" s="451"/>
      <c r="S6" s="451"/>
      <c r="T6" s="451"/>
      <c r="U6" s="451"/>
      <c r="V6" s="451"/>
      <c r="W6" s="451"/>
      <c r="X6" s="451"/>
      <c r="Y6" s="451"/>
      <c r="Z6" s="451"/>
      <c r="AA6" s="451"/>
      <c r="AB6" s="451"/>
      <c r="AC6" s="451"/>
      <c r="AD6" s="451"/>
      <c r="AE6" s="451"/>
      <c r="AF6" s="451"/>
    </row>
    <row r="7" spans="2:32" ht="19.5" customHeight="1">
      <c r="B7" s="97" t="s">
        <v>92</v>
      </c>
      <c r="C7" s="94">
        <f>CHRYSLER!L2</f>
        <v>15</v>
      </c>
      <c r="D7" s="94">
        <f>CHRYSLER!M6</f>
        <v>2</v>
      </c>
      <c r="E7" s="94">
        <f>CHRYSLER!M20</f>
        <v>0</v>
      </c>
      <c r="F7" s="94">
        <f>CHRYSLER!M25</f>
        <v>1</v>
      </c>
      <c r="G7" s="94">
        <f>SUM(C7:F7)</f>
        <v>18</v>
      </c>
      <c r="H7" s="95"/>
      <c r="I7" s="94">
        <f>CHRYSLER!M68</f>
        <v>15</v>
      </c>
      <c r="J7" s="94">
        <f>CHRYSLER!L76</f>
        <v>29</v>
      </c>
      <c r="K7" s="94"/>
      <c r="L7" s="94">
        <f>SUM(I7:J7)</f>
        <v>44</v>
      </c>
      <c r="M7" s="95"/>
      <c r="N7" s="94">
        <f>L7+G7</f>
        <v>62</v>
      </c>
      <c r="O7" s="452"/>
    </row>
    <row r="8" spans="2:32" ht="19.5" customHeight="1">
      <c r="B8" s="399" t="s">
        <v>93</v>
      </c>
      <c r="C8" s="95">
        <f>FIAT!H3</f>
        <v>16</v>
      </c>
      <c r="D8" s="95">
        <f>FIAT!H28</f>
        <v>0</v>
      </c>
      <c r="E8" s="95">
        <v>0</v>
      </c>
      <c r="F8" s="95">
        <v>0</v>
      </c>
      <c r="G8" s="95">
        <f>SUM(C8:F8)</f>
        <v>16</v>
      </c>
      <c r="H8" s="95"/>
      <c r="I8" s="95">
        <f>FIAT!H30</f>
        <v>0</v>
      </c>
      <c r="J8" s="95">
        <f>CHRYSLER!M119</f>
        <v>0</v>
      </c>
      <c r="K8" s="95"/>
      <c r="L8" s="95">
        <f>SUM(I8:J8)</f>
        <v>0</v>
      </c>
      <c r="M8" s="95"/>
      <c r="N8" s="95">
        <f>SUM(G8+L8)</f>
        <v>16</v>
      </c>
      <c r="O8" s="452"/>
    </row>
    <row r="9" spans="2:32" ht="19.5" customHeight="1">
      <c r="B9" s="97" t="s">
        <v>94</v>
      </c>
      <c r="C9" s="94">
        <f>FORD!K2</f>
        <v>22</v>
      </c>
      <c r="D9" s="94">
        <f>FORD!K12</f>
        <v>1</v>
      </c>
      <c r="E9" s="94"/>
      <c r="F9" s="94">
        <f>FORD!K26</f>
        <v>2</v>
      </c>
      <c r="G9" s="94">
        <f t="shared" ref="G9:G23" si="0">SUM(C9:F9)</f>
        <v>25</v>
      </c>
      <c r="H9" s="95"/>
      <c r="I9" s="94">
        <f>FORD!K31</f>
        <v>23</v>
      </c>
      <c r="J9" s="94">
        <f>FORD!K65</f>
        <v>34</v>
      </c>
      <c r="K9" s="94"/>
      <c r="L9" s="94">
        <f t="shared" ref="L9:L23" si="1">SUM(I9:J9)</f>
        <v>57</v>
      </c>
      <c r="M9" s="95"/>
      <c r="N9" s="94">
        <f>SUM(L9,G9)</f>
        <v>82</v>
      </c>
      <c r="O9" s="452"/>
    </row>
    <row r="10" spans="2:32" ht="19.5" customHeight="1">
      <c r="B10" s="399" t="s">
        <v>137</v>
      </c>
      <c r="C10" s="95">
        <f>GM!L2</f>
        <v>71</v>
      </c>
      <c r="D10" s="95">
        <f>GM!L18</f>
        <v>138</v>
      </c>
      <c r="E10" s="95">
        <f>CHRYSLER!M160</f>
        <v>0</v>
      </c>
      <c r="F10" s="95">
        <f>GM!L33</f>
        <v>0</v>
      </c>
      <c r="G10" s="95">
        <f>SUM(C10:F10)</f>
        <v>209</v>
      </c>
      <c r="H10" s="95"/>
      <c r="I10" s="95">
        <f>GM!L36</f>
        <v>39</v>
      </c>
      <c r="J10" s="95">
        <f>GM!L56</f>
        <v>32</v>
      </c>
      <c r="K10" s="95"/>
      <c r="L10" s="95">
        <f t="shared" si="1"/>
        <v>71</v>
      </c>
      <c r="M10" s="95"/>
      <c r="N10" s="95">
        <f>SUM(G10+L10)</f>
        <v>280</v>
      </c>
      <c r="O10" s="452"/>
    </row>
    <row r="11" spans="2:32" ht="19.5" customHeight="1">
      <c r="B11" s="97" t="s">
        <v>95</v>
      </c>
      <c r="C11" s="94">
        <f>CHRYSLER!M186</f>
        <v>0</v>
      </c>
      <c r="D11" s="94">
        <f>HONDA!I2</f>
        <v>28</v>
      </c>
      <c r="E11" s="94">
        <f>HONDA!I23</f>
        <v>5</v>
      </c>
      <c r="F11" s="94">
        <v>0</v>
      </c>
      <c r="G11" s="94">
        <f t="shared" si="0"/>
        <v>33</v>
      </c>
      <c r="H11" s="95"/>
      <c r="I11" s="94">
        <f>HONDA!I30</f>
        <v>89</v>
      </c>
      <c r="J11" s="94">
        <f>HONDA!I49</f>
        <v>0</v>
      </c>
      <c r="K11" s="94"/>
      <c r="L11" s="94">
        <f t="shared" si="1"/>
        <v>89</v>
      </c>
      <c r="M11" s="95"/>
      <c r="N11" s="94">
        <f>SUM(L11,G11)</f>
        <v>122</v>
      </c>
      <c r="O11" s="452"/>
    </row>
    <row r="12" spans="2:32" ht="19.5" customHeight="1">
      <c r="B12" s="399" t="s">
        <v>97</v>
      </c>
      <c r="C12" s="95">
        <f>CHRYSLER!M197</f>
        <v>0</v>
      </c>
      <c r="D12" s="95">
        <f>MAZDA!G2</f>
        <v>25</v>
      </c>
      <c r="E12" s="95">
        <f>CHRYSLER!O203</f>
        <v>0</v>
      </c>
      <c r="F12" s="95">
        <f>MAZDA!G5</f>
        <v>1</v>
      </c>
      <c r="G12" s="95">
        <f t="shared" si="0"/>
        <v>26</v>
      </c>
      <c r="H12" s="95"/>
      <c r="I12" s="95">
        <f>MAZDA!G6</f>
        <v>39</v>
      </c>
      <c r="J12" s="95">
        <v>0</v>
      </c>
      <c r="K12" s="95"/>
      <c r="L12" s="95">
        <f t="shared" si="1"/>
        <v>39</v>
      </c>
      <c r="M12" s="95"/>
      <c r="N12" s="95">
        <f>SUM(G12+L12)</f>
        <v>65</v>
      </c>
      <c r="O12" s="452"/>
    </row>
    <row r="13" spans="2:32" ht="19.5" customHeight="1">
      <c r="B13" s="97" t="s">
        <v>262</v>
      </c>
      <c r="C13" s="94">
        <v>0</v>
      </c>
      <c r="D13" s="94">
        <f>SEAT!F11</f>
        <v>12</v>
      </c>
      <c r="E13" s="94">
        <v>0</v>
      </c>
      <c r="F13" s="94">
        <v>0</v>
      </c>
      <c r="G13" s="94">
        <f>C13+D13+E13+F13</f>
        <v>12</v>
      </c>
      <c r="H13" s="95"/>
      <c r="I13" s="94">
        <v>0</v>
      </c>
      <c r="J13" s="94">
        <v>0</v>
      </c>
      <c r="K13" s="94"/>
      <c r="L13" s="94">
        <f>I13+J13+K13</f>
        <v>0</v>
      </c>
      <c r="M13" s="95"/>
      <c r="N13" s="94">
        <f>G13+L13</f>
        <v>12</v>
      </c>
      <c r="O13" s="452"/>
    </row>
    <row r="14" spans="2:32" ht="19.5" customHeight="1">
      <c r="B14" s="399" t="s">
        <v>136</v>
      </c>
      <c r="C14" s="400">
        <f>VW!L2</f>
        <v>42</v>
      </c>
      <c r="D14" s="400">
        <f>VW!L46</f>
        <v>185</v>
      </c>
      <c r="E14" s="400">
        <f>VW!L129</f>
        <v>2</v>
      </c>
      <c r="F14" s="400">
        <f>VW!L146</f>
        <v>1</v>
      </c>
      <c r="G14" s="400">
        <f t="shared" si="0"/>
        <v>230</v>
      </c>
      <c r="H14" s="95"/>
      <c r="I14" s="400">
        <f>VW!L152</f>
        <v>20</v>
      </c>
      <c r="J14" s="400">
        <f>VW!L185</f>
        <v>0</v>
      </c>
      <c r="K14" s="400"/>
      <c r="L14" s="400">
        <f t="shared" si="1"/>
        <v>20</v>
      </c>
      <c r="M14" s="95"/>
      <c r="N14" s="400">
        <f>SUM(L14,G14)</f>
        <v>250</v>
      </c>
      <c r="O14" s="452"/>
    </row>
    <row r="15" spans="2:32" ht="19.5" customHeight="1">
      <c r="B15" s="97" t="s">
        <v>98</v>
      </c>
      <c r="C15" s="94">
        <f>MITSUBISHI!G6</f>
        <v>0</v>
      </c>
      <c r="D15" s="94">
        <f>MITSUBISHI!G2</f>
        <v>0</v>
      </c>
      <c r="E15" s="94">
        <f>CHRYSLER!M228</f>
        <v>0</v>
      </c>
      <c r="F15" s="94">
        <f>MITSUBISHI!G10</f>
        <v>0</v>
      </c>
      <c r="G15" s="94">
        <f t="shared" si="0"/>
        <v>0</v>
      </c>
      <c r="H15" s="95"/>
      <c r="I15" s="94">
        <f>MITSUBISHI!G11</f>
        <v>0</v>
      </c>
      <c r="J15" s="94">
        <f>MITSUBISHI!G20</f>
        <v>0</v>
      </c>
      <c r="K15" s="94"/>
      <c r="L15" s="94">
        <f t="shared" si="1"/>
        <v>0</v>
      </c>
      <c r="M15" s="95"/>
      <c r="N15" s="94">
        <f>SUM(G15+L15)</f>
        <v>0</v>
      </c>
      <c r="O15" s="452"/>
    </row>
    <row r="16" spans="2:32" ht="19.5" customHeight="1">
      <c r="B16" s="399" t="s">
        <v>99</v>
      </c>
      <c r="C16" s="400">
        <f>NISSAN!M2</f>
        <v>26</v>
      </c>
      <c r="D16" s="400">
        <f>NISSAN!M18</f>
        <v>100</v>
      </c>
      <c r="E16" s="400">
        <f>NISSAN!M47</f>
        <v>0</v>
      </c>
      <c r="F16" s="400">
        <f>NISSAN!M53</f>
        <v>0</v>
      </c>
      <c r="G16" s="401">
        <f t="shared" si="0"/>
        <v>126</v>
      </c>
      <c r="H16" s="95"/>
      <c r="I16" s="400">
        <f>NISSAN!M55</f>
        <v>32</v>
      </c>
      <c r="J16" s="400">
        <f>NISSAN!M83</f>
        <v>149</v>
      </c>
      <c r="K16" s="400"/>
      <c r="L16" s="400">
        <f t="shared" si="1"/>
        <v>181</v>
      </c>
      <c r="M16" s="95"/>
      <c r="N16" s="400">
        <f>SUM(L16,G16)</f>
        <v>307</v>
      </c>
      <c r="O16" s="452"/>
    </row>
    <row r="17" spans="2:15" ht="19.5" customHeight="1">
      <c r="B17" s="97" t="s">
        <v>100</v>
      </c>
      <c r="C17" s="94">
        <f>PEUGEOT!G2</f>
        <v>1</v>
      </c>
      <c r="D17" s="94">
        <f>PEUGEOT!G6</f>
        <v>2</v>
      </c>
      <c r="E17" s="94">
        <f>PEUGEOT!G14</f>
        <v>0</v>
      </c>
      <c r="F17" s="94">
        <v>0</v>
      </c>
      <c r="G17" s="96">
        <f>SUM(C17:F17)</f>
        <v>3</v>
      </c>
      <c r="H17" s="95"/>
      <c r="I17" s="94">
        <f>PEUGEOT!G16</f>
        <v>2</v>
      </c>
      <c r="J17" s="94">
        <f>PEUGEOT!G22</f>
        <v>1</v>
      </c>
      <c r="K17" s="94">
        <v>0</v>
      </c>
      <c r="L17" s="94">
        <f>SUM(I17:K17)</f>
        <v>3</v>
      </c>
      <c r="M17" s="95"/>
      <c r="N17" s="94">
        <f>SUM(G17,L17)</f>
        <v>6</v>
      </c>
      <c r="O17" s="452"/>
    </row>
    <row r="18" spans="2:15" ht="19.5" customHeight="1">
      <c r="B18" s="399" t="s">
        <v>865</v>
      </c>
      <c r="C18" s="400">
        <f>KIA!G2</f>
        <v>13</v>
      </c>
      <c r="D18" s="400">
        <f>KIA!G9</f>
        <v>1</v>
      </c>
      <c r="E18" s="400">
        <v>0</v>
      </c>
      <c r="F18" s="400">
        <v>0</v>
      </c>
      <c r="G18" s="401">
        <f>SUM(C18:F18)</f>
        <v>14</v>
      </c>
      <c r="H18" s="95"/>
      <c r="I18" s="400">
        <f>KIA!G16</f>
        <v>39</v>
      </c>
      <c r="J18" s="400">
        <v>0</v>
      </c>
      <c r="K18" s="400">
        <v>0</v>
      </c>
      <c r="L18" s="400">
        <f>SUM(I18:K18)</f>
        <v>39</v>
      </c>
      <c r="M18" s="95"/>
      <c r="N18" s="400">
        <f>SUM(G18,L18)</f>
        <v>53</v>
      </c>
      <c r="O18" s="452"/>
    </row>
    <row r="19" spans="2:15" ht="19.5" customHeight="1">
      <c r="B19" s="97" t="s">
        <v>101</v>
      </c>
      <c r="C19" s="94">
        <f>RENAULT!G2</f>
        <v>0</v>
      </c>
      <c r="D19" s="94">
        <f>RENAULT!G6</f>
        <v>6</v>
      </c>
      <c r="E19" s="94">
        <f>CHRYSLER!O290</f>
        <v>0</v>
      </c>
      <c r="F19" s="94">
        <v>0</v>
      </c>
      <c r="G19" s="94">
        <f t="shared" si="0"/>
        <v>6</v>
      </c>
      <c r="H19" s="95"/>
      <c r="I19" s="94">
        <f>RENAULT!G24</f>
        <v>19</v>
      </c>
      <c r="J19" s="94">
        <f>RENAULT!G45</f>
        <v>0</v>
      </c>
      <c r="K19" s="94"/>
      <c r="L19" s="94">
        <f t="shared" si="1"/>
        <v>19</v>
      </c>
      <c r="M19" s="95"/>
      <c r="N19" s="94">
        <f>SUM(L19,G19)</f>
        <v>25</v>
      </c>
      <c r="O19" s="452"/>
    </row>
    <row r="20" spans="2:15" ht="19.5" customHeight="1">
      <c r="B20" s="399" t="s">
        <v>102</v>
      </c>
      <c r="C20" s="400">
        <f>SUZUKI!G2</f>
        <v>0</v>
      </c>
      <c r="D20" s="400">
        <f>SUZUKI!G8</f>
        <v>0</v>
      </c>
      <c r="E20" s="400">
        <f>SUZUKI!G12</f>
        <v>0</v>
      </c>
      <c r="F20" s="400">
        <v>0</v>
      </c>
      <c r="G20" s="400">
        <f t="shared" si="0"/>
        <v>0</v>
      </c>
      <c r="H20" s="95"/>
      <c r="I20" s="400">
        <f>SUZUKI!G14</f>
        <v>0</v>
      </c>
      <c r="J20" s="400">
        <v>0</v>
      </c>
      <c r="K20" s="400"/>
      <c r="L20" s="400">
        <f t="shared" si="1"/>
        <v>0</v>
      </c>
      <c r="M20" s="95"/>
      <c r="N20" s="400">
        <f>SUM(G20+L20)</f>
        <v>0</v>
      </c>
      <c r="O20" s="452"/>
    </row>
    <row r="21" spans="2:15" ht="19.5" customHeight="1">
      <c r="B21" s="97" t="s">
        <v>177</v>
      </c>
      <c r="C21" s="94">
        <f>TOYOTA!G2</f>
        <v>5</v>
      </c>
      <c r="D21" s="94">
        <f>TOYOTA!G17</f>
        <v>12</v>
      </c>
      <c r="E21" s="94">
        <f>TOYOTA!G29</f>
        <v>4</v>
      </c>
      <c r="F21" s="94">
        <f>CHRYSLER!O320</f>
        <v>0</v>
      </c>
      <c r="G21" s="94">
        <f t="shared" si="0"/>
        <v>21</v>
      </c>
      <c r="H21" s="95"/>
      <c r="I21" s="94">
        <f>TOYOTA!G38</f>
        <v>5</v>
      </c>
      <c r="J21" s="94">
        <f>TOYOTA!G60</f>
        <v>72</v>
      </c>
      <c r="K21" s="94"/>
      <c r="L21" s="94">
        <f t="shared" si="1"/>
        <v>77</v>
      </c>
      <c r="M21" s="95"/>
      <c r="N21" s="94">
        <f>SUM(L21,G21)</f>
        <v>98</v>
      </c>
      <c r="O21" s="452"/>
    </row>
    <row r="22" spans="2:15" ht="19.5" customHeight="1">
      <c r="B22" s="399" t="s">
        <v>138</v>
      </c>
      <c r="C22" s="400">
        <v>0</v>
      </c>
      <c r="D22" s="400">
        <v>0</v>
      </c>
      <c r="E22" s="400">
        <f>BUICK!G2</f>
        <v>0</v>
      </c>
      <c r="F22" s="400">
        <v>0</v>
      </c>
      <c r="G22" s="400">
        <f t="shared" si="0"/>
        <v>0</v>
      </c>
      <c r="H22" s="95"/>
      <c r="I22" s="400">
        <f>BUICK!G13</f>
        <v>0</v>
      </c>
      <c r="J22" s="400">
        <f>BUICK!G23</f>
        <v>0</v>
      </c>
      <c r="K22" s="400"/>
      <c r="L22" s="400">
        <f t="shared" si="1"/>
        <v>0</v>
      </c>
      <c r="M22" s="95"/>
      <c r="N22" s="400">
        <f>SUM(G22+L22)</f>
        <v>0</v>
      </c>
      <c r="O22" s="452"/>
    </row>
    <row r="23" spans="2:15" ht="19.5" customHeight="1">
      <c r="B23" s="97" t="s">
        <v>105</v>
      </c>
      <c r="C23" s="94">
        <v>0</v>
      </c>
      <c r="D23" s="94">
        <v>0</v>
      </c>
      <c r="E23" s="94">
        <f>LINCOLN!F2</f>
        <v>0</v>
      </c>
      <c r="F23" s="94">
        <v>0</v>
      </c>
      <c r="G23" s="94">
        <f t="shared" si="0"/>
        <v>0</v>
      </c>
      <c r="H23" s="95"/>
      <c r="I23" s="94">
        <f>LINCOLN!F4</f>
        <v>5</v>
      </c>
      <c r="J23" s="94">
        <f>LINCOLN!F7</f>
        <v>0</v>
      </c>
      <c r="K23" s="94"/>
      <c r="L23" s="94">
        <f t="shared" si="1"/>
        <v>5</v>
      </c>
      <c r="M23" s="95"/>
      <c r="N23" s="94">
        <f>SUM(L23,G23)</f>
        <v>5</v>
      </c>
      <c r="O23" s="452"/>
    </row>
    <row r="24" spans="2:15" ht="18" customHeight="1">
      <c r="B24" s="98"/>
      <c r="C24" s="401"/>
      <c r="D24" s="401"/>
      <c r="E24" s="401"/>
      <c r="F24" s="401"/>
      <c r="G24" s="401"/>
      <c r="H24" s="95"/>
      <c r="I24" s="400"/>
      <c r="J24" s="400"/>
      <c r="K24" s="400"/>
      <c r="L24" s="400"/>
      <c r="M24" s="95"/>
      <c r="N24" s="400"/>
      <c r="O24" s="452"/>
    </row>
    <row r="25" spans="2:15" ht="19.5" customHeight="1">
      <c r="B25" s="399" t="s">
        <v>178</v>
      </c>
      <c r="C25" s="401"/>
      <c r="D25" s="401"/>
      <c r="E25" s="401"/>
      <c r="F25" s="401"/>
      <c r="G25" s="401"/>
      <c r="H25" s="95"/>
      <c r="I25" s="400"/>
      <c r="J25" s="400"/>
      <c r="K25" s="400">
        <f>CAMIONES!G4</f>
        <v>5</v>
      </c>
      <c r="L25" s="400">
        <f>SUM(I25:K25)</f>
        <v>5</v>
      </c>
      <c r="M25" s="95"/>
      <c r="N25" s="400">
        <f>SUM(L25,G25)</f>
        <v>5</v>
      </c>
      <c r="O25" s="452"/>
    </row>
    <row r="26" spans="2:15" ht="19.5" customHeight="1">
      <c r="B26" s="97" t="s">
        <v>136</v>
      </c>
      <c r="C26" s="96"/>
      <c r="D26" s="96"/>
      <c r="E26" s="96"/>
      <c r="F26" s="96"/>
      <c r="G26" s="96"/>
      <c r="H26" s="95"/>
      <c r="I26" s="94"/>
      <c r="J26" s="94">
        <f>CAMIONES!G33</f>
        <v>2</v>
      </c>
      <c r="K26" s="94"/>
      <c r="L26" s="94">
        <f>SUM(I26:K26)</f>
        <v>2</v>
      </c>
      <c r="M26" s="95"/>
      <c r="N26" s="94">
        <f>SUM(G26+L26)</f>
        <v>2</v>
      </c>
      <c r="O26" s="452"/>
    </row>
    <row r="27" spans="2:15" ht="19.5" customHeight="1">
      <c r="B27" s="399" t="s">
        <v>140</v>
      </c>
      <c r="C27" s="401"/>
      <c r="D27" s="401"/>
      <c r="E27" s="401"/>
      <c r="F27" s="401"/>
      <c r="G27" s="401"/>
      <c r="H27" s="95"/>
      <c r="I27" s="400"/>
      <c r="J27" s="400">
        <f>CAMIONES!G46</f>
        <v>5</v>
      </c>
      <c r="K27" s="400"/>
      <c r="L27" s="400">
        <f>SUM(I27:K27)</f>
        <v>5</v>
      </c>
      <c r="M27" s="95"/>
      <c r="N27" s="400">
        <f>SUM(L27,G27)</f>
        <v>5</v>
      </c>
      <c r="O27" s="452"/>
    </row>
    <row r="28" spans="2:15" ht="19.5" customHeight="1">
      <c r="B28" s="97" t="s">
        <v>96</v>
      </c>
      <c r="C28" s="96"/>
      <c r="D28" s="96"/>
      <c r="E28" s="96"/>
      <c r="F28" s="96"/>
      <c r="G28" s="96"/>
      <c r="H28" s="95"/>
      <c r="I28" s="94"/>
      <c r="J28" s="94">
        <f>CAMIONES!G49</f>
        <v>0</v>
      </c>
      <c r="K28" s="94"/>
      <c r="L28" s="94">
        <f>SUM(I28:K28)</f>
        <v>0</v>
      </c>
      <c r="M28" s="95"/>
      <c r="N28" s="94">
        <f>SUM(G28+L28)</f>
        <v>0</v>
      </c>
      <c r="O28" s="452"/>
    </row>
    <row r="29" spans="2:15" ht="19.5" customHeight="1">
      <c r="B29" s="399" t="s">
        <v>139</v>
      </c>
      <c r="C29" s="401"/>
      <c r="D29" s="401"/>
      <c r="E29" s="401"/>
      <c r="F29" s="401"/>
      <c r="G29" s="401"/>
      <c r="H29" s="95"/>
      <c r="I29" s="400"/>
      <c r="J29" s="400">
        <f>CAMIONES!G60</f>
        <v>0</v>
      </c>
      <c r="K29" s="400"/>
      <c r="L29" s="400">
        <f>SUM(I29:K29)</f>
        <v>0</v>
      </c>
      <c r="M29" s="95"/>
      <c r="N29" s="400">
        <f>SUM(L29,G29)</f>
        <v>0</v>
      </c>
      <c r="O29" s="452"/>
    </row>
    <row r="30" spans="2:15" ht="12" customHeight="1" thickBot="1">
      <c r="B30" s="1"/>
      <c r="C30" s="402"/>
      <c r="D30" s="402"/>
      <c r="E30" s="402"/>
      <c r="F30" s="402"/>
      <c r="G30" s="402"/>
      <c r="H30" s="9"/>
      <c r="I30" s="9"/>
      <c r="J30" s="9"/>
      <c r="K30" s="9"/>
      <c r="L30" s="9"/>
      <c r="M30" s="9"/>
      <c r="N30" s="9"/>
      <c r="O30" s="452"/>
    </row>
    <row r="31" spans="2:15" ht="27.75" customHeight="1" thickBot="1">
      <c r="B31" s="1"/>
      <c r="C31" s="99">
        <f>SUM(C7:C29)</f>
        <v>211</v>
      </c>
      <c r="D31" s="100">
        <f>SUM(D7:D29)</f>
        <v>512</v>
      </c>
      <c r="E31" s="100">
        <f>SUM(E7:E29)</f>
        <v>11</v>
      </c>
      <c r="F31" s="100">
        <f>SUM(F7:F29)</f>
        <v>5</v>
      </c>
      <c r="G31" s="101">
        <f>SUM(G7:G29)</f>
        <v>739</v>
      </c>
      <c r="H31" s="102"/>
      <c r="I31" s="99">
        <f>SUM(I7:I30)</f>
        <v>327</v>
      </c>
      <c r="J31" s="100">
        <f>SUM(J7:J29)</f>
        <v>324</v>
      </c>
      <c r="K31" s="100">
        <f>SUM(K25:K29)</f>
        <v>5</v>
      </c>
      <c r="L31" s="103">
        <f>SUM(I31:K31)</f>
        <v>656</v>
      </c>
      <c r="M31" s="102"/>
      <c r="N31" s="274">
        <f>SUM(N7:N29)</f>
        <v>1395</v>
      </c>
      <c r="O31" s="452"/>
    </row>
    <row r="32" spans="2:15" s="449" customFormat="1" ht="12" customHeight="1">
      <c r="B32" s="452"/>
      <c r="C32" s="452"/>
      <c r="D32" s="452"/>
      <c r="E32" s="452"/>
      <c r="F32" s="452"/>
      <c r="G32" s="452"/>
      <c r="H32" s="452"/>
      <c r="I32" s="452"/>
      <c r="J32" s="452"/>
      <c r="K32" s="452"/>
      <c r="L32" s="452"/>
      <c r="M32" s="452"/>
      <c r="N32" s="452"/>
      <c r="O32" s="452"/>
    </row>
    <row r="33" spans="2:15" s="449" customFormat="1" ht="12" customHeight="1">
      <c r="B33" s="452"/>
      <c r="C33" s="452"/>
      <c r="D33" s="452"/>
      <c r="E33" s="452"/>
      <c r="F33" s="452"/>
      <c r="G33" s="452"/>
      <c r="H33" s="452"/>
      <c r="I33" s="452"/>
      <c r="J33" s="452"/>
      <c r="K33" s="452"/>
      <c r="L33" s="452"/>
      <c r="M33" s="452"/>
      <c r="N33" s="452"/>
      <c r="O33" s="452"/>
    </row>
    <row r="34" spans="2:15" s="449" customFormat="1" ht="12" customHeight="1"/>
    <row r="35" spans="2:15" s="449" customFormat="1" ht="12" customHeight="1"/>
    <row r="36" spans="2:15" s="449" customFormat="1" ht="12" customHeight="1"/>
    <row r="37" spans="2:15" s="449" customFormat="1" ht="12" customHeight="1"/>
    <row r="38" spans="2:15" s="449" customFormat="1" ht="12" customHeight="1"/>
    <row r="39" spans="2:15" s="449" customFormat="1" ht="12" customHeight="1"/>
    <row r="40" spans="2:15" s="449" customFormat="1" ht="12" customHeight="1"/>
    <row r="41" spans="2:15" s="449" customFormat="1" ht="12" customHeight="1"/>
    <row r="42" spans="2:15" s="449" customFormat="1" ht="12" customHeight="1"/>
    <row r="43" spans="2:15" s="449" customFormat="1" ht="12" customHeight="1"/>
    <row r="44" spans="2:15" s="449" customFormat="1" ht="12" customHeight="1"/>
    <row r="45" spans="2:15" s="449" customFormat="1" ht="12" customHeight="1"/>
    <row r="46" spans="2:15" s="449" customFormat="1" ht="12" customHeight="1"/>
    <row r="47" spans="2:15" s="449" customFormat="1" ht="12" customHeight="1"/>
    <row r="48" spans="2:15" s="449" customFormat="1" ht="12" customHeight="1"/>
    <row r="49" spans="2:2" s="449" customFormat="1" ht="12" customHeight="1"/>
    <row r="50" spans="2:2" s="449" customFormat="1" ht="12" customHeight="1"/>
    <row r="51" spans="2:2" s="449" customFormat="1" ht="12" customHeight="1"/>
    <row r="52" spans="2:2" s="449" customFormat="1" ht="12" customHeight="1"/>
    <row r="53" spans="2:2" s="449" customFormat="1" ht="12" customHeight="1"/>
    <row r="54" spans="2:2" s="449" customFormat="1" ht="12" customHeight="1"/>
    <row r="55" spans="2:2" s="449" customFormat="1" ht="12" customHeight="1"/>
    <row r="56" spans="2:2" s="449" customFormat="1" ht="12" customHeight="1"/>
    <row r="57" spans="2:2" s="449" customFormat="1">
      <c r="B57" s="453"/>
    </row>
    <row r="58" spans="2:2" s="449" customFormat="1">
      <c r="B58" s="453"/>
    </row>
    <row r="59" spans="2:2" s="449" customFormat="1">
      <c r="B59" s="453"/>
    </row>
    <row r="60" spans="2:2" s="449" customFormat="1">
      <c r="B60" s="453"/>
    </row>
    <row r="61" spans="2:2" s="449" customFormat="1">
      <c r="B61" s="453"/>
    </row>
    <row r="62" spans="2:2" s="449" customFormat="1">
      <c r="B62" s="453"/>
    </row>
    <row r="63" spans="2:2" s="449" customFormat="1">
      <c r="B63" s="453"/>
    </row>
    <row r="64" spans="2:2" s="449" customFormat="1">
      <c r="B64" s="453"/>
    </row>
    <row r="65" spans="2:2" s="449" customFormat="1">
      <c r="B65" s="453"/>
    </row>
    <row r="66" spans="2:2" s="449" customFormat="1">
      <c r="B66" s="453"/>
    </row>
    <row r="67" spans="2:2" s="449" customFormat="1">
      <c r="B67" s="453"/>
    </row>
    <row r="68" spans="2:2" s="449" customFormat="1">
      <c r="B68" s="453"/>
    </row>
    <row r="69" spans="2:2" s="449" customFormat="1">
      <c r="B69" s="453"/>
    </row>
    <row r="70" spans="2:2" s="449" customFormat="1">
      <c r="B70" s="453"/>
    </row>
    <row r="71" spans="2:2" s="449" customFormat="1">
      <c r="B71" s="453"/>
    </row>
    <row r="72" spans="2:2" s="449" customFormat="1">
      <c r="B72" s="453"/>
    </row>
    <row r="73" spans="2:2" s="449" customFormat="1">
      <c r="B73" s="453"/>
    </row>
    <row r="74" spans="2:2" s="449" customFormat="1">
      <c r="B74" s="453"/>
    </row>
    <row r="75" spans="2:2" s="449" customFormat="1">
      <c r="B75" s="453"/>
    </row>
    <row r="76" spans="2:2" s="449" customFormat="1">
      <c r="B76" s="453"/>
    </row>
    <row r="77" spans="2:2" s="449" customFormat="1">
      <c r="B77" s="453"/>
    </row>
    <row r="78" spans="2:2" s="449" customFormat="1">
      <c r="B78" s="453"/>
    </row>
    <row r="79" spans="2:2" s="449" customFormat="1">
      <c r="B79" s="453"/>
    </row>
    <row r="80" spans="2:2" s="449" customFormat="1">
      <c r="B80" s="453"/>
    </row>
    <row r="81" spans="2:2" s="449" customFormat="1">
      <c r="B81" s="453"/>
    </row>
    <row r="82" spans="2:2" s="449" customFormat="1">
      <c r="B82" s="453"/>
    </row>
    <row r="83" spans="2:2" s="449" customFormat="1">
      <c r="B83" s="453"/>
    </row>
    <row r="84" spans="2:2" s="449" customFormat="1">
      <c r="B84" s="453"/>
    </row>
    <row r="85" spans="2:2" s="449" customFormat="1">
      <c r="B85" s="453"/>
    </row>
    <row r="86" spans="2:2" s="449" customFormat="1">
      <c r="B86" s="453"/>
    </row>
    <row r="87" spans="2:2" s="449" customFormat="1">
      <c r="B87" s="453"/>
    </row>
    <row r="88" spans="2:2" s="449" customFormat="1">
      <c r="B88" s="453"/>
    </row>
    <row r="89" spans="2:2" s="449" customFormat="1">
      <c r="B89" s="453"/>
    </row>
    <row r="90" spans="2:2" s="449" customFormat="1">
      <c r="B90" s="453"/>
    </row>
    <row r="91" spans="2:2" s="449" customFormat="1">
      <c r="B91" s="453"/>
    </row>
    <row r="92" spans="2:2" s="449" customFormat="1">
      <c r="B92" s="453"/>
    </row>
    <row r="93" spans="2:2" s="449" customFormat="1">
      <c r="B93" s="453"/>
    </row>
    <row r="94" spans="2:2" s="449" customFormat="1">
      <c r="B94" s="453"/>
    </row>
    <row r="95" spans="2:2" s="449" customFormat="1">
      <c r="B95" s="453"/>
    </row>
    <row r="96" spans="2:2" s="449" customFormat="1">
      <c r="B96" s="453"/>
    </row>
    <row r="97" spans="2:2" s="449" customFormat="1">
      <c r="B97" s="453"/>
    </row>
    <row r="98" spans="2:2" s="449" customFormat="1">
      <c r="B98" s="453"/>
    </row>
    <row r="99" spans="2:2" s="449" customFormat="1">
      <c r="B99" s="453"/>
    </row>
    <row r="100" spans="2:2" s="449" customFormat="1">
      <c r="B100" s="453"/>
    </row>
    <row r="101" spans="2:2" s="449" customFormat="1">
      <c r="B101" s="453"/>
    </row>
    <row r="102" spans="2:2" s="449" customFormat="1">
      <c r="B102" s="453"/>
    </row>
    <row r="103" spans="2:2" s="449" customFormat="1">
      <c r="B103" s="453"/>
    </row>
    <row r="104" spans="2:2" s="449" customFormat="1">
      <c r="B104" s="453"/>
    </row>
    <row r="105" spans="2:2" s="449" customFormat="1">
      <c r="B105" s="453"/>
    </row>
    <row r="106" spans="2:2" s="449" customFormat="1">
      <c r="B106" s="453"/>
    </row>
    <row r="107" spans="2:2" s="449" customFormat="1">
      <c r="B107" s="453"/>
    </row>
    <row r="108" spans="2:2" s="449" customFormat="1">
      <c r="B108" s="453"/>
    </row>
    <row r="109" spans="2:2" s="449" customFormat="1">
      <c r="B109" s="453"/>
    </row>
    <row r="110" spans="2:2" s="449" customFormat="1">
      <c r="B110" s="453"/>
    </row>
    <row r="111" spans="2:2" s="449" customFormat="1">
      <c r="B111" s="453"/>
    </row>
    <row r="112" spans="2:2" s="449" customFormat="1">
      <c r="B112" s="453"/>
    </row>
    <row r="113" spans="2:2" s="449" customFormat="1">
      <c r="B113" s="453"/>
    </row>
    <row r="114" spans="2:2" s="449" customFormat="1">
      <c r="B114" s="453"/>
    </row>
    <row r="115" spans="2:2" s="449" customFormat="1">
      <c r="B115" s="453"/>
    </row>
    <row r="116" spans="2:2" s="449" customFormat="1">
      <c r="B116" s="453"/>
    </row>
    <row r="117" spans="2:2" s="449" customFormat="1">
      <c r="B117" s="453"/>
    </row>
    <row r="118" spans="2:2" s="449" customFormat="1">
      <c r="B118" s="453"/>
    </row>
    <row r="119" spans="2:2" s="449" customFormat="1">
      <c r="B119" s="453"/>
    </row>
    <row r="120" spans="2:2" s="449" customFormat="1">
      <c r="B120" s="453"/>
    </row>
    <row r="121" spans="2:2" s="449" customFormat="1">
      <c r="B121" s="453"/>
    </row>
    <row r="122" spans="2:2" s="449" customFormat="1">
      <c r="B122" s="453"/>
    </row>
    <row r="123" spans="2:2" s="449" customFormat="1">
      <c r="B123" s="453"/>
    </row>
    <row r="124" spans="2:2" s="449" customFormat="1">
      <c r="B124" s="453"/>
    </row>
    <row r="125" spans="2:2" s="449" customFormat="1">
      <c r="B125" s="453"/>
    </row>
    <row r="126" spans="2:2" s="449" customFormat="1">
      <c r="B126" s="453"/>
    </row>
    <row r="127" spans="2:2" s="449" customFormat="1">
      <c r="B127" s="453"/>
    </row>
    <row r="128" spans="2:2" s="449" customFormat="1">
      <c r="B128" s="453"/>
    </row>
    <row r="129" spans="2:2" s="449" customFormat="1">
      <c r="B129" s="453"/>
    </row>
    <row r="130" spans="2:2" s="449" customFormat="1">
      <c r="B130" s="453"/>
    </row>
    <row r="131" spans="2:2" s="449" customFormat="1">
      <c r="B131" s="453"/>
    </row>
    <row r="132" spans="2:2" s="449" customFormat="1">
      <c r="B132" s="453"/>
    </row>
    <row r="133" spans="2:2" s="449" customFormat="1">
      <c r="B133" s="453"/>
    </row>
    <row r="134" spans="2:2" s="449" customFormat="1">
      <c r="B134" s="453"/>
    </row>
    <row r="135" spans="2:2" s="449" customFormat="1">
      <c r="B135" s="453"/>
    </row>
    <row r="136" spans="2:2" s="449" customFormat="1">
      <c r="B136" s="453"/>
    </row>
    <row r="137" spans="2:2" s="449" customFormat="1">
      <c r="B137" s="453"/>
    </row>
    <row r="138" spans="2:2" s="449" customFormat="1">
      <c r="B138" s="453"/>
    </row>
    <row r="139" spans="2:2" s="449" customFormat="1">
      <c r="B139" s="453"/>
    </row>
    <row r="140" spans="2:2" s="449" customFormat="1">
      <c r="B140" s="453"/>
    </row>
    <row r="141" spans="2:2" s="449" customFormat="1">
      <c r="B141" s="453"/>
    </row>
    <row r="142" spans="2:2" s="449" customFormat="1">
      <c r="B142" s="453"/>
    </row>
  </sheetData>
  <mergeCells count="2">
    <mergeCell ref="D2:H2"/>
    <mergeCell ref="D3:G3"/>
  </mergeCells>
  <phoneticPr fontId="18" type="noConversion"/>
  <pageMargins left="0.70866141732283472" right="0.70866141732283472" top="0.74803149606299213" bottom="0.74803149606299213" header="0.31496062992125984" footer="0.31496062992125984"/>
  <pageSetup scale="40" orientation="portrait" r:id="rId1"/>
  <ignoredErrors>
    <ignoredError sqref="N27:N28 N25:N26 N23 N21:N22 N19:N20 N16 N14:N15 N10:N12 N9 N8 K31 G13 L13" formula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4"/>
  <sheetViews>
    <sheetView showGridLines="0" zoomScale="60" zoomScaleNormal="60" zoomScaleSheetLayoutView="80" workbookViewId="0">
      <selection activeCell="E13" sqref="E13"/>
    </sheetView>
  </sheetViews>
  <sheetFormatPr baseColWidth="10" defaultRowHeight="15.75"/>
  <cols>
    <col min="1" max="1" width="18.7109375" style="75" customWidth="1"/>
    <col min="2" max="2" width="22.85546875" style="75" bestFit="1" customWidth="1"/>
    <col min="3" max="3" width="21.7109375" style="250" customWidth="1"/>
    <col min="4" max="4" width="21" style="75" customWidth="1"/>
    <col min="5" max="5" width="29.7109375" style="75" bestFit="1" customWidth="1"/>
    <col min="6" max="7" width="22.42578125" style="75" customWidth="1"/>
    <col min="8" max="31" width="11.42578125" style="465"/>
    <col min="32" max="16384" width="11.42578125" style="75"/>
  </cols>
  <sheetData>
    <row r="1" spans="1:7" ht="33">
      <c r="A1" s="73" t="s">
        <v>146</v>
      </c>
      <c r="B1" s="145" t="s">
        <v>152</v>
      </c>
      <c r="C1" s="145" t="s">
        <v>147</v>
      </c>
      <c r="D1" s="84" t="s">
        <v>289</v>
      </c>
      <c r="E1" s="145" t="s">
        <v>248</v>
      </c>
      <c r="F1" s="145" t="s">
        <v>160</v>
      </c>
      <c r="G1" s="74" t="s">
        <v>158</v>
      </c>
    </row>
    <row r="2" spans="1:7" ht="24.75" customHeight="1">
      <c r="A2" s="953" t="s">
        <v>102</v>
      </c>
      <c r="B2" s="778" t="s">
        <v>145</v>
      </c>
      <c r="C2" s="783" t="s">
        <v>23</v>
      </c>
      <c r="D2" s="693" t="s">
        <v>303</v>
      </c>
      <c r="E2" s="276"/>
      <c r="F2" s="765">
        <f>SUM(E2:E7)</f>
        <v>0</v>
      </c>
      <c r="G2" s="788">
        <f>SUM(F2:F2)</f>
        <v>0</v>
      </c>
    </row>
    <row r="3" spans="1:7" ht="24.75" customHeight="1">
      <c r="A3" s="954"/>
      <c r="B3" s="779"/>
      <c r="C3" s="776"/>
      <c r="D3" s="693" t="s">
        <v>295</v>
      </c>
      <c r="E3" s="695"/>
      <c r="F3" s="765"/>
      <c r="G3" s="785"/>
    </row>
    <row r="4" spans="1:7" ht="24.75" customHeight="1">
      <c r="A4" s="954"/>
      <c r="B4" s="779"/>
      <c r="C4" s="776"/>
      <c r="D4" s="693" t="s">
        <v>304</v>
      </c>
      <c r="E4" s="695"/>
      <c r="F4" s="765"/>
      <c r="G4" s="785"/>
    </row>
    <row r="5" spans="1:7" ht="24.75" customHeight="1">
      <c r="A5" s="954"/>
      <c r="B5" s="779"/>
      <c r="C5" s="776"/>
      <c r="D5" s="693" t="s">
        <v>297</v>
      </c>
      <c r="E5" s="695"/>
      <c r="F5" s="765"/>
      <c r="G5" s="785"/>
    </row>
    <row r="6" spans="1:7" ht="24.75" customHeight="1">
      <c r="A6" s="954"/>
      <c r="B6" s="779"/>
      <c r="C6" s="776"/>
      <c r="D6" s="693" t="s">
        <v>305</v>
      </c>
      <c r="E6" s="695"/>
      <c r="F6" s="765"/>
      <c r="G6" s="785"/>
    </row>
    <row r="7" spans="1:7" ht="24.75" customHeight="1">
      <c r="A7" s="954"/>
      <c r="B7" s="779"/>
      <c r="C7" s="776"/>
      <c r="D7" s="693" t="s">
        <v>306</v>
      </c>
      <c r="E7" s="695"/>
      <c r="F7" s="765"/>
      <c r="G7" s="787"/>
    </row>
    <row r="8" spans="1:7" ht="24.75" customHeight="1">
      <c r="A8" s="954"/>
      <c r="B8" s="775" t="s">
        <v>144</v>
      </c>
      <c r="C8" s="798" t="s">
        <v>287</v>
      </c>
      <c r="D8" s="692" t="s">
        <v>295</v>
      </c>
      <c r="E8" s="277"/>
      <c r="F8" s="839">
        <f>SUM(E8:E11)</f>
        <v>0</v>
      </c>
      <c r="G8" s="789">
        <f>SUM(F8:F11)</f>
        <v>0</v>
      </c>
    </row>
    <row r="9" spans="1:7" ht="24.75" customHeight="1">
      <c r="A9" s="954"/>
      <c r="B9" s="775"/>
      <c r="C9" s="798"/>
      <c r="D9" s="692" t="s">
        <v>296</v>
      </c>
      <c r="E9" s="189"/>
      <c r="F9" s="839"/>
      <c r="G9" s="786"/>
    </row>
    <row r="10" spans="1:7" ht="24.75" customHeight="1">
      <c r="A10" s="954"/>
      <c r="B10" s="775"/>
      <c r="C10" s="798"/>
      <c r="D10" s="692" t="s">
        <v>297</v>
      </c>
      <c r="E10" s="189"/>
      <c r="F10" s="839"/>
      <c r="G10" s="786"/>
    </row>
    <row r="11" spans="1:7" ht="24.75" customHeight="1">
      <c r="A11" s="954"/>
      <c r="B11" s="775"/>
      <c r="C11" s="798"/>
      <c r="D11" s="692" t="s">
        <v>298</v>
      </c>
      <c r="E11" s="189"/>
      <c r="F11" s="839"/>
      <c r="G11" s="786"/>
    </row>
    <row r="12" spans="1:7" ht="24.75" customHeight="1">
      <c r="A12" s="954"/>
      <c r="B12" s="779" t="s">
        <v>2</v>
      </c>
      <c r="C12" s="784" t="s">
        <v>34</v>
      </c>
      <c r="D12" s="693" t="s">
        <v>290</v>
      </c>
      <c r="E12" s="276"/>
      <c r="F12" s="765">
        <f>SUM(E12:E13)</f>
        <v>0</v>
      </c>
      <c r="G12" s="793">
        <f>SUM(F12:F13)</f>
        <v>0</v>
      </c>
    </row>
    <row r="13" spans="1:7" ht="24.75" customHeight="1">
      <c r="A13" s="954"/>
      <c r="B13" s="779"/>
      <c r="C13" s="784"/>
      <c r="D13" s="693" t="s">
        <v>291</v>
      </c>
      <c r="E13" s="695"/>
      <c r="F13" s="765"/>
      <c r="G13" s="793"/>
    </row>
    <row r="14" spans="1:7" ht="24.75" customHeight="1">
      <c r="A14" s="954"/>
      <c r="B14" s="775" t="s">
        <v>148</v>
      </c>
      <c r="C14" s="798" t="s">
        <v>1129</v>
      </c>
      <c r="D14" s="692" t="s">
        <v>290</v>
      </c>
      <c r="E14" s="277"/>
      <c r="F14" s="839">
        <f>SUM( E14:E15)</f>
        <v>0</v>
      </c>
      <c r="G14" s="786">
        <f>SUM(F14:F23)</f>
        <v>0</v>
      </c>
    </row>
    <row r="15" spans="1:7" ht="24.75" customHeight="1">
      <c r="A15" s="954"/>
      <c r="B15" s="775"/>
      <c r="C15" s="798"/>
      <c r="D15" s="692" t="s">
        <v>291</v>
      </c>
      <c r="E15" s="189"/>
      <c r="F15" s="839"/>
      <c r="G15" s="786"/>
    </row>
    <row r="16" spans="1:7" s="465" customFormat="1" ht="24.75" customHeight="1">
      <c r="A16" s="954"/>
      <c r="B16" s="775"/>
      <c r="C16" s="798" t="s">
        <v>864</v>
      </c>
      <c r="D16" s="692" t="s">
        <v>290</v>
      </c>
      <c r="E16" s="277"/>
      <c r="F16" s="839">
        <f>SUM(E16:E19)</f>
        <v>0</v>
      </c>
      <c r="G16" s="786"/>
    </row>
    <row r="17" spans="1:7" s="465" customFormat="1" ht="24.75" customHeight="1">
      <c r="A17" s="954"/>
      <c r="B17" s="775"/>
      <c r="C17" s="798"/>
      <c r="D17" s="692" t="s">
        <v>291</v>
      </c>
      <c r="E17" s="189"/>
      <c r="F17" s="839"/>
      <c r="G17" s="786"/>
    </row>
    <row r="18" spans="1:7" s="465" customFormat="1" ht="24.75" customHeight="1">
      <c r="A18" s="954"/>
      <c r="B18" s="775"/>
      <c r="C18" s="798"/>
      <c r="D18" s="692" t="s">
        <v>1127</v>
      </c>
      <c r="E18" s="189"/>
      <c r="F18" s="839"/>
      <c r="G18" s="786"/>
    </row>
    <row r="19" spans="1:7" s="465" customFormat="1" ht="24.75" customHeight="1">
      <c r="A19" s="954"/>
      <c r="B19" s="775"/>
      <c r="C19" s="798"/>
      <c r="D19" s="692" t="s">
        <v>1128</v>
      </c>
      <c r="E19" s="189"/>
      <c r="F19" s="839"/>
      <c r="G19" s="786"/>
    </row>
    <row r="20" spans="1:7" s="465" customFormat="1" ht="24.75" customHeight="1">
      <c r="A20" s="954"/>
      <c r="B20" s="775"/>
      <c r="C20" s="957" t="s">
        <v>232</v>
      </c>
      <c r="D20" s="692" t="s">
        <v>299</v>
      </c>
      <c r="E20" s="277"/>
      <c r="F20" s="839">
        <f>SUM(E20:E23)</f>
        <v>0</v>
      </c>
      <c r="G20" s="786"/>
    </row>
    <row r="21" spans="1:7" s="465" customFormat="1" ht="24.75" customHeight="1">
      <c r="A21" s="954"/>
      <c r="B21" s="775"/>
      <c r="C21" s="957"/>
      <c r="D21" s="692" t="s">
        <v>300</v>
      </c>
      <c r="E21" s="189"/>
      <c r="F21" s="839"/>
      <c r="G21" s="786"/>
    </row>
    <row r="22" spans="1:7" s="465" customFormat="1" ht="24.75" customHeight="1">
      <c r="A22" s="954"/>
      <c r="B22" s="775"/>
      <c r="C22" s="957"/>
      <c r="D22" s="692" t="s">
        <v>301</v>
      </c>
      <c r="E22" s="189"/>
      <c r="F22" s="839"/>
      <c r="G22" s="786"/>
    </row>
    <row r="23" spans="1:7" s="465" customFormat="1" ht="37.5" customHeight="1">
      <c r="A23" s="954"/>
      <c r="B23" s="955"/>
      <c r="C23" s="958"/>
      <c r="D23" s="202" t="s">
        <v>302</v>
      </c>
      <c r="E23" s="225"/>
      <c r="F23" s="952"/>
      <c r="G23" s="790"/>
    </row>
    <row r="24" spans="1:7" s="465" customFormat="1" ht="36.75" customHeight="1">
      <c r="A24" s="949"/>
      <c r="B24" s="872"/>
      <c r="C24" s="872"/>
      <c r="D24" s="140"/>
      <c r="E24" s="694">
        <f>SUM(E2:E23)</f>
        <v>0</v>
      </c>
      <c r="F24" s="79"/>
      <c r="G24" s="79">
        <f>SUM(G2:G23)</f>
        <v>0</v>
      </c>
    </row>
    <row r="25" spans="1:7" s="465" customFormat="1">
      <c r="C25" s="468"/>
    </row>
    <row r="26" spans="1:7" s="465" customFormat="1">
      <c r="C26" s="468"/>
    </row>
    <row r="27" spans="1:7" s="465" customFormat="1">
      <c r="C27" s="468"/>
    </row>
    <row r="28" spans="1:7" s="465" customFormat="1">
      <c r="C28" s="468"/>
    </row>
    <row r="29" spans="1:7" s="465" customFormat="1">
      <c r="C29" s="468"/>
    </row>
    <row r="30" spans="1:7" s="465" customFormat="1">
      <c r="C30" s="468"/>
    </row>
    <row r="31" spans="1:7" s="465" customFormat="1">
      <c r="C31" s="468"/>
    </row>
    <row r="32" spans="1:7" s="465" customFormat="1">
      <c r="C32" s="468"/>
    </row>
    <row r="33" spans="3:3" s="465" customFormat="1">
      <c r="C33" s="468"/>
    </row>
    <row r="34" spans="3:3" s="465" customFormat="1">
      <c r="C34" s="468"/>
    </row>
    <row r="35" spans="3:3" s="465" customFormat="1">
      <c r="C35" s="468"/>
    </row>
    <row r="36" spans="3:3" s="465" customFormat="1">
      <c r="C36" s="468"/>
    </row>
    <row r="37" spans="3:3" s="465" customFormat="1">
      <c r="C37" s="468"/>
    </row>
    <row r="38" spans="3:3" s="465" customFormat="1">
      <c r="C38" s="468"/>
    </row>
    <row r="39" spans="3:3" s="465" customFormat="1">
      <c r="C39" s="468"/>
    </row>
    <row r="40" spans="3:3" s="465" customFormat="1">
      <c r="C40" s="468"/>
    </row>
    <row r="41" spans="3:3" s="465" customFormat="1">
      <c r="C41" s="468"/>
    </row>
    <row r="42" spans="3:3" s="465" customFormat="1">
      <c r="C42" s="468"/>
    </row>
    <row r="43" spans="3:3" s="465" customFormat="1">
      <c r="C43" s="468"/>
    </row>
    <row r="44" spans="3:3" s="465" customFormat="1">
      <c r="C44" s="468"/>
    </row>
    <row r="45" spans="3:3" s="465" customFormat="1">
      <c r="C45" s="468"/>
    </row>
    <row r="46" spans="3:3" s="465" customFormat="1">
      <c r="C46" s="468"/>
    </row>
    <row r="47" spans="3:3" s="465" customFormat="1">
      <c r="C47" s="468"/>
    </row>
    <row r="48" spans="3:3" s="465" customFormat="1">
      <c r="C48" s="468"/>
    </row>
    <row r="49" spans="3:3" s="465" customFormat="1">
      <c r="C49" s="468"/>
    </row>
    <row r="50" spans="3:3" s="465" customFormat="1">
      <c r="C50" s="468"/>
    </row>
    <row r="51" spans="3:3" s="465" customFormat="1">
      <c r="C51" s="468"/>
    </row>
    <row r="52" spans="3:3" s="465" customFormat="1">
      <c r="C52" s="468"/>
    </row>
    <row r="53" spans="3:3" s="465" customFormat="1">
      <c r="C53" s="468"/>
    </row>
    <row r="54" spans="3:3" s="465" customFormat="1">
      <c r="C54" s="468"/>
    </row>
    <row r="55" spans="3:3" s="465" customFormat="1">
      <c r="C55" s="468"/>
    </row>
    <row r="56" spans="3:3" s="465" customFormat="1">
      <c r="C56" s="468"/>
    </row>
    <row r="57" spans="3:3" s="465" customFormat="1">
      <c r="C57" s="468"/>
    </row>
    <row r="58" spans="3:3" s="465" customFormat="1">
      <c r="C58" s="468"/>
    </row>
    <row r="59" spans="3:3" s="465" customFormat="1">
      <c r="C59" s="468"/>
    </row>
    <row r="60" spans="3:3" s="465" customFormat="1">
      <c r="C60" s="468"/>
    </row>
    <row r="61" spans="3:3" s="465" customFormat="1">
      <c r="C61" s="468"/>
    </row>
    <row r="62" spans="3:3" s="465" customFormat="1">
      <c r="C62" s="468"/>
    </row>
    <row r="63" spans="3:3" s="465" customFormat="1">
      <c r="C63" s="468"/>
    </row>
    <row r="64" spans="3:3" s="465" customFormat="1">
      <c r="C64" s="468"/>
    </row>
    <row r="65" spans="3:3" s="465" customFormat="1">
      <c r="C65" s="468"/>
    </row>
    <row r="66" spans="3:3" s="465" customFormat="1">
      <c r="C66" s="468"/>
    </row>
    <row r="67" spans="3:3" s="465" customFormat="1">
      <c r="C67" s="468"/>
    </row>
    <row r="68" spans="3:3" s="465" customFormat="1">
      <c r="C68" s="468"/>
    </row>
    <row r="69" spans="3:3" s="465" customFormat="1">
      <c r="C69" s="468"/>
    </row>
    <row r="70" spans="3:3" s="465" customFormat="1">
      <c r="C70" s="468"/>
    </row>
    <row r="71" spans="3:3" s="465" customFormat="1">
      <c r="C71" s="468"/>
    </row>
    <row r="72" spans="3:3" s="465" customFormat="1">
      <c r="C72" s="468"/>
    </row>
    <row r="73" spans="3:3" s="465" customFormat="1">
      <c r="C73" s="468"/>
    </row>
    <row r="74" spans="3:3" s="465" customFormat="1">
      <c r="C74" s="468"/>
    </row>
    <row r="75" spans="3:3" s="465" customFormat="1">
      <c r="C75" s="468"/>
    </row>
    <row r="76" spans="3:3" s="465" customFormat="1">
      <c r="C76" s="468"/>
    </row>
    <row r="77" spans="3:3" s="465" customFormat="1">
      <c r="C77" s="468"/>
    </row>
    <row r="78" spans="3:3" s="465" customFormat="1">
      <c r="C78" s="468"/>
    </row>
    <row r="79" spans="3:3" s="465" customFormat="1">
      <c r="C79" s="468"/>
    </row>
    <row r="80" spans="3:3" s="465" customFormat="1">
      <c r="C80" s="468"/>
    </row>
    <row r="81" spans="3:3" s="465" customFormat="1">
      <c r="C81" s="468"/>
    </row>
    <row r="82" spans="3:3" s="465" customFormat="1">
      <c r="C82" s="468"/>
    </row>
    <row r="83" spans="3:3" s="465" customFormat="1">
      <c r="C83" s="468"/>
    </row>
    <row r="84" spans="3:3" s="465" customFormat="1">
      <c r="C84" s="468"/>
    </row>
    <row r="85" spans="3:3" s="465" customFormat="1">
      <c r="C85" s="468"/>
    </row>
    <row r="86" spans="3:3" s="465" customFormat="1">
      <c r="C86" s="468"/>
    </row>
    <row r="87" spans="3:3" s="465" customFormat="1">
      <c r="C87" s="468"/>
    </row>
    <row r="88" spans="3:3" s="465" customFormat="1">
      <c r="C88" s="468"/>
    </row>
    <row r="89" spans="3:3" s="465" customFormat="1">
      <c r="C89" s="468"/>
    </row>
    <row r="90" spans="3:3" s="465" customFormat="1">
      <c r="C90" s="468"/>
    </row>
    <row r="91" spans="3:3" s="465" customFormat="1">
      <c r="C91" s="468"/>
    </row>
    <row r="92" spans="3:3" s="465" customFormat="1">
      <c r="C92" s="468"/>
    </row>
    <row r="93" spans="3:3" s="465" customFormat="1">
      <c r="C93" s="468"/>
    </row>
    <row r="94" spans="3:3" s="465" customFormat="1">
      <c r="C94" s="468"/>
    </row>
    <row r="95" spans="3:3" s="465" customFormat="1">
      <c r="C95" s="468"/>
    </row>
    <row r="96" spans="3:3" s="465" customFormat="1">
      <c r="C96" s="468"/>
    </row>
    <row r="97" spans="3:3" s="465" customFormat="1">
      <c r="C97" s="468"/>
    </row>
    <row r="98" spans="3:3" s="465" customFormat="1">
      <c r="C98" s="468"/>
    </row>
    <row r="99" spans="3:3" s="465" customFormat="1">
      <c r="C99" s="468"/>
    </row>
    <row r="100" spans="3:3" s="465" customFormat="1">
      <c r="C100" s="468"/>
    </row>
    <row r="101" spans="3:3" s="465" customFormat="1">
      <c r="C101" s="468"/>
    </row>
    <row r="102" spans="3:3" s="465" customFormat="1">
      <c r="C102" s="468"/>
    </row>
    <row r="103" spans="3:3" s="465" customFormat="1">
      <c r="C103" s="468"/>
    </row>
    <row r="104" spans="3:3" s="465" customFormat="1">
      <c r="C104" s="468"/>
    </row>
    <row r="105" spans="3:3" s="465" customFormat="1">
      <c r="C105" s="468"/>
    </row>
    <row r="106" spans="3:3" s="465" customFormat="1">
      <c r="C106" s="468"/>
    </row>
    <row r="107" spans="3:3" s="465" customFormat="1">
      <c r="C107" s="468"/>
    </row>
    <row r="108" spans="3:3" s="465" customFormat="1">
      <c r="C108" s="468"/>
    </row>
    <row r="109" spans="3:3" s="465" customFormat="1">
      <c r="C109" s="468"/>
    </row>
    <row r="110" spans="3:3" s="465" customFormat="1">
      <c r="C110" s="468"/>
    </row>
    <row r="111" spans="3:3" s="465" customFormat="1">
      <c r="C111" s="468"/>
    </row>
    <row r="112" spans="3:3" s="465" customFormat="1">
      <c r="C112" s="468"/>
    </row>
    <row r="113" spans="3:3" s="465" customFormat="1">
      <c r="C113" s="468"/>
    </row>
    <row r="114" spans="3:3" s="465" customFormat="1">
      <c r="C114" s="468"/>
    </row>
    <row r="115" spans="3:3" s="465" customFormat="1">
      <c r="C115" s="468"/>
    </row>
    <row r="116" spans="3:3" s="465" customFormat="1">
      <c r="C116" s="468"/>
    </row>
    <row r="117" spans="3:3" s="465" customFormat="1">
      <c r="C117" s="468"/>
    </row>
    <row r="118" spans="3:3" s="465" customFormat="1">
      <c r="C118" s="468"/>
    </row>
    <row r="119" spans="3:3" s="465" customFormat="1">
      <c r="C119" s="468"/>
    </row>
    <row r="120" spans="3:3" s="465" customFormat="1">
      <c r="C120" s="468"/>
    </row>
    <row r="121" spans="3:3" s="465" customFormat="1">
      <c r="C121" s="468"/>
    </row>
    <row r="122" spans="3:3" s="465" customFormat="1">
      <c r="C122" s="468"/>
    </row>
    <row r="123" spans="3:3" s="465" customFormat="1">
      <c r="C123" s="468"/>
    </row>
    <row r="124" spans="3:3" s="465" customFormat="1">
      <c r="C124" s="468"/>
    </row>
    <row r="125" spans="3:3" s="465" customFormat="1">
      <c r="C125" s="468"/>
    </row>
    <row r="126" spans="3:3" s="465" customFormat="1">
      <c r="C126" s="468"/>
    </row>
    <row r="127" spans="3:3" s="465" customFormat="1">
      <c r="C127" s="468"/>
    </row>
    <row r="128" spans="3:3" s="465" customFormat="1">
      <c r="C128" s="468"/>
    </row>
    <row r="129" spans="3:3" s="465" customFormat="1">
      <c r="C129" s="468"/>
    </row>
    <row r="130" spans="3:3" s="465" customFormat="1">
      <c r="C130" s="468"/>
    </row>
    <row r="131" spans="3:3" s="465" customFormat="1">
      <c r="C131" s="468"/>
    </row>
    <row r="132" spans="3:3" s="465" customFormat="1">
      <c r="C132" s="468"/>
    </row>
    <row r="133" spans="3:3" s="465" customFormat="1">
      <c r="C133" s="468"/>
    </row>
    <row r="134" spans="3:3" s="465" customFormat="1">
      <c r="C134" s="468"/>
    </row>
  </sheetData>
  <mergeCells count="22">
    <mergeCell ref="G2:G7"/>
    <mergeCell ref="B8:B11"/>
    <mergeCell ref="C8:C11"/>
    <mergeCell ref="F8:F11"/>
    <mergeCell ref="G8:G11"/>
    <mergeCell ref="G12:G13"/>
    <mergeCell ref="B14:B23"/>
    <mergeCell ref="C14:C15"/>
    <mergeCell ref="F14:F15"/>
    <mergeCell ref="G14:G23"/>
    <mergeCell ref="C20:C23"/>
    <mergeCell ref="F20:F23"/>
    <mergeCell ref="B12:B13"/>
    <mergeCell ref="A24:C24"/>
    <mergeCell ref="C16:C19"/>
    <mergeCell ref="F16:F19"/>
    <mergeCell ref="C12:C13"/>
    <mergeCell ref="F12:F13"/>
    <mergeCell ref="A2:A23"/>
    <mergeCell ref="B2:B7"/>
    <mergeCell ref="C2:C7"/>
    <mergeCell ref="F2:F7"/>
  </mergeCells>
  <pageMargins left="0.7" right="0.7" top="0.75" bottom="0.75" header="0.3" footer="0.3"/>
  <pageSetup scale="5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26"/>
  <sheetViews>
    <sheetView showGridLines="0" topLeftCell="C70" zoomScale="60" zoomScaleNormal="60" zoomScaleSheetLayoutView="70" workbookViewId="0">
      <selection activeCell="E49" sqref="E49"/>
    </sheetView>
  </sheetViews>
  <sheetFormatPr baseColWidth="10" defaultColWidth="40.5703125" defaultRowHeight="15.75"/>
  <cols>
    <col min="1" max="1" width="16.7109375" style="75" customWidth="1"/>
    <col min="2" max="2" width="26.5703125" style="75" customWidth="1"/>
    <col min="3" max="3" width="40.5703125" style="233"/>
    <col min="4" max="4" width="40.5703125" style="75"/>
    <col min="5" max="5" width="28.42578125" style="75" customWidth="1"/>
    <col min="6" max="6" width="27.42578125" style="75" customWidth="1"/>
    <col min="7" max="7" width="40.5703125" style="75"/>
    <col min="8" max="34" width="40.5703125" style="465"/>
    <col min="35" max="16384" width="40.5703125" style="75"/>
  </cols>
  <sheetData>
    <row r="1" spans="1:7" ht="46.5" customHeight="1">
      <c r="A1" s="73" t="s">
        <v>146</v>
      </c>
      <c r="B1" s="145" t="s">
        <v>152</v>
      </c>
      <c r="C1" s="145" t="s">
        <v>147</v>
      </c>
      <c r="D1" s="145" t="s">
        <v>289</v>
      </c>
      <c r="E1" s="145" t="s">
        <v>248</v>
      </c>
      <c r="F1" s="145" t="s">
        <v>160</v>
      </c>
      <c r="G1" s="74" t="s">
        <v>158</v>
      </c>
    </row>
    <row r="2" spans="1:7" ht="23.25" customHeight="1">
      <c r="A2" s="781" t="s">
        <v>103</v>
      </c>
      <c r="B2" s="970" t="s">
        <v>145</v>
      </c>
      <c r="C2" s="959" t="s">
        <v>634</v>
      </c>
      <c r="D2" s="139" t="s">
        <v>635</v>
      </c>
      <c r="E2" s="238"/>
      <c r="F2" s="962">
        <f>SUM(E2:E16)</f>
        <v>5</v>
      </c>
      <c r="G2" s="960">
        <f>SUM(F2:F16)</f>
        <v>5</v>
      </c>
    </row>
    <row r="3" spans="1:7" ht="23.25" customHeight="1">
      <c r="A3" s="782"/>
      <c r="B3" s="971"/>
      <c r="C3" s="776"/>
      <c r="D3" s="82" t="s">
        <v>636</v>
      </c>
      <c r="E3" s="239"/>
      <c r="F3" s="963"/>
      <c r="G3" s="961"/>
    </row>
    <row r="4" spans="1:7" ht="23.25" customHeight="1">
      <c r="A4" s="782"/>
      <c r="B4" s="971"/>
      <c r="C4" s="776"/>
      <c r="D4" s="82" t="s">
        <v>637</v>
      </c>
      <c r="E4" s="239"/>
      <c r="F4" s="963"/>
      <c r="G4" s="961"/>
    </row>
    <row r="5" spans="1:7" ht="23.25" customHeight="1">
      <c r="A5" s="782"/>
      <c r="B5" s="971"/>
      <c r="C5" s="776"/>
      <c r="D5" s="82" t="s">
        <v>638</v>
      </c>
      <c r="E5" s="239"/>
      <c r="F5" s="963"/>
      <c r="G5" s="961"/>
    </row>
    <row r="6" spans="1:7" ht="23.25" customHeight="1">
      <c r="A6" s="782"/>
      <c r="B6" s="971"/>
      <c r="C6" s="776"/>
      <c r="D6" s="82" t="s">
        <v>812</v>
      </c>
      <c r="E6" s="239"/>
      <c r="F6" s="963"/>
      <c r="G6" s="961"/>
    </row>
    <row r="7" spans="1:7" ht="23.25" customHeight="1">
      <c r="A7" s="782"/>
      <c r="B7" s="971"/>
      <c r="C7" s="776"/>
      <c r="D7" s="82" t="s">
        <v>813</v>
      </c>
      <c r="E7" s="239"/>
      <c r="F7" s="963"/>
      <c r="G7" s="961"/>
    </row>
    <row r="8" spans="1:7" ht="23.25" customHeight="1">
      <c r="A8" s="782"/>
      <c r="B8" s="971"/>
      <c r="C8" s="776"/>
      <c r="D8" s="82" t="s">
        <v>814</v>
      </c>
      <c r="E8" s="239"/>
      <c r="F8" s="963"/>
      <c r="G8" s="961"/>
    </row>
    <row r="9" spans="1:7" ht="23.25" customHeight="1">
      <c r="A9" s="782"/>
      <c r="B9" s="971"/>
      <c r="C9" s="776"/>
      <c r="D9" s="252" t="s">
        <v>655</v>
      </c>
      <c r="E9" s="239"/>
      <c r="F9" s="963"/>
      <c r="G9" s="961"/>
    </row>
    <row r="10" spans="1:7" ht="23.25" customHeight="1">
      <c r="A10" s="782"/>
      <c r="B10" s="971"/>
      <c r="C10" s="776"/>
      <c r="D10" s="252" t="s">
        <v>656</v>
      </c>
      <c r="E10" s="239"/>
      <c r="F10" s="963"/>
      <c r="G10" s="961"/>
    </row>
    <row r="11" spans="1:7" ht="23.25" customHeight="1">
      <c r="A11" s="782"/>
      <c r="B11" s="971"/>
      <c r="C11" s="776"/>
      <c r="D11" s="252" t="s">
        <v>657</v>
      </c>
      <c r="E11" s="239">
        <v>2</v>
      </c>
      <c r="F11" s="963"/>
      <c r="G11" s="961"/>
    </row>
    <row r="12" spans="1:7" ht="23.25" customHeight="1">
      <c r="A12" s="782"/>
      <c r="B12" s="716"/>
      <c r="C12" s="776"/>
      <c r="D12" s="252" t="s">
        <v>1155</v>
      </c>
      <c r="E12" s="239">
        <v>1</v>
      </c>
      <c r="F12" s="963"/>
      <c r="G12" s="961"/>
    </row>
    <row r="13" spans="1:7" ht="23.25" customHeight="1">
      <c r="A13" s="782"/>
      <c r="B13" s="716"/>
      <c r="C13" s="776"/>
      <c r="D13" s="252" t="s">
        <v>1156</v>
      </c>
      <c r="E13" s="239">
        <v>1</v>
      </c>
      <c r="F13" s="963"/>
      <c r="G13" s="961"/>
    </row>
    <row r="14" spans="1:7" ht="23.25" customHeight="1">
      <c r="A14" s="782"/>
      <c r="B14" s="716"/>
      <c r="C14" s="776"/>
      <c r="D14" s="252" t="s">
        <v>1157</v>
      </c>
      <c r="E14" s="239"/>
      <c r="F14" s="963"/>
      <c r="G14" s="961"/>
    </row>
    <row r="15" spans="1:7" ht="23.25" customHeight="1">
      <c r="A15" s="782"/>
      <c r="B15" s="716"/>
      <c r="C15" s="776"/>
      <c r="D15" s="252" t="s">
        <v>1158</v>
      </c>
      <c r="E15" s="239"/>
      <c r="F15" s="963"/>
      <c r="G15" s="961"/>
    </row>
    <row r="16" spans="1:7" ht="23.25" customHeight="1">
      <c r="A16" s="782"/>
      <c r="B16" s="507"/>
      <c r="C16" s="776"/>
      <c r="D16" s="252" t="s">
        <v>932</v>
      </c>
      <c r="E16" s="239">
        <v>1</v>
      </c>
      <c r="F16" s="963"/>
      <c r="G16" s="961"/>
    </row>
    <row r="17" spans="1:7" ht="23.25" customHeight="1">
      <c r="A17" s="782"/>
      <c r="B17" s="967" t="s">
        <v>144</v>
      </c>
      <c r="C17" s="798" t="s">
        <v>11</v>
      </c>
      <c r="D17" s="182" t="s">
        <v>651</v>
      </c>
      <c r="E17" s="312">
        <v>4</v>
      </c>
      <c r="F17" s="964">
        <f>SUM(E17:E20)</f>
        <v>9</v>
      </c>
      <c r="G17" s="983">
        <f>SUM(F17:F28)</f>
        <v>12</v>
      </c>
    </row>
    <row r="18" spans="1:7" ht="23.25" customHeight="1">
      <c r="A18" s="782"/>
      <c r="B18" s="967"/>
      <c r="C18" s="798"/>
      <c r="D18" s="182" t="s">
        <v>652</v>
      </c>
      <c r="E18" s="312"/>
      <c r="F18" s="964"/>
      <c r="G18" s="984"/>
    </row>
    <row r="19" spans="1:7" ht="23.25" customHeight="1">
      <c r="A19" s="782"/>
      <c r="B19" s="967"/>
      <c r="C19" s="798"/>
      <c r="D19" s="182" t="s">
        <v>975</v>
      </c>
      <c r="E19" s="312"/>
      <c r="F19" s="964"/>
      <c r="G19" s="984"/>
    </row>
    <row r="20" spans="1:7" ht="23.25" customHeight="1">
      <c r="A20" s="782"/>
      <c r="B20" s="967"/>
      <c r="C20" s="798"/>
      <c r="D20" s="182" t="s">
        <v>976</v>
      </c>
      <c r="E20" s="312">
        <v>5</v>
      </c>
      <c r="F20" s="964"/>
      <c r="G20" s="984"/>
    </row>
    <row r="21" spans="1:7" ht="23.25" customHeight="1">
      <c r="A21" s="782"/>
      <c r="B21" s="967"/>
      <c r="C21" s="798" t="s">
        <v>12</v>
      </c>
      <c r="D21" s="182" t="s">
        <v>663</v>
      </c>
      <c r="E21" s="312"/>
      <c r="F21" s="964">
        <f>SUM(E21:E27)</f>
        <v>2</v>
      </c>
      <c r="G21" s="984"/>
    </row>
    <row r="22" spans="1:7" ht="23.25" customHeight="1">
      <c r="A22" s="782"/>
      <c r="B22" s="967"/>
      <c r="C22" s="798"/>
      <c r="D22" s="182" t="s">
        <v>664</v>
      </c>
      <c r="E22" s="312"/>
      <c r="F22" s="964"/>
      <c r="G22" s="984"/>
    </row>
    <row r="23" spans="1:7" ht="23.25" customHeight="1">
      <c r="A23" s="782"/>
      <c r="B23" s="967"/>
      <c r="C23" s="798"/>
      <c r="D23" s="182" t="s">
        <v>665</v>
      </c>
      <c r="E23" s="312"/>
      <c r="F23" s="964"/>
      <c r="G23" s="984"/>
    </row>
    <row r="24" spans="1:7" ht="23.25" customHeight="1">
      <c r="A24" s="782"/>
      <c r="B24" s="967"/>
      <c r="C24" s="798"/>
      <c r="D24" s="182" t="s">
        <v>666</v>
      </c>
      <c r="E24" s="312">
        <v>2</v>
      </c>
      <c r="F24" s="964"/>
      <c r="G24" s="984"/>
    </row>
    <row r="25" spans="1:7" ht="23.25" customHeight="1">
      <c r="A25" s="782"/>
      <c r="B25" s="967"/>
      <c r="C25" s="798"/>
      <c r="D25" s="182" t="s">
        <v>667</v>
      </c>
      <c r="E25" s="312"/>
      <c r="F25" s="964"/>
      <c r="G25" s="984"/>
    </row>
    <row r="26" spans="1:7" ht="23.25" customHeight="1">
      <c r="A26" s="782"/>
      <c r="B26" s="967"/>
      <c r="C26" s="798"/>
      <c r="D26" s="182" t="s">
        <v>668</v>
      </c>
      <c r="E26" s="312"/>
      <c r="F26" s="964"/>
      <c r="G26" s="984"/>
    </row>
    <row r="27" spans="1:7" ht="23.25" customHeight="1">
      <c r="A27" s="782"/>
      <c r="B27" s="967"/>
      <c r="C27" s="798"/>
      <c r="D27" s="182" t="s">
        <v>669</v>
      </c>
      <c r="E27" s="312"/>
      <c r="F27" s="964"/>
      <c r="G27" s="984"/>
    </row>
    <row r="28" spans="1:7" ht="23.25" customHeight="1">
      <c r="A28" s="782"/>
      <c r="B28" s="967"/>
      <c r="C28" s="189" t="s">
        <v>1167</v>
      </c>
      <c r="D28" s="183"/>
      <c r="E28" s="312">
        <v>1</v>
      </c>
      <c r="F28" s="172">
        <f>SUM(E28:E28)</f>
        <v>1</v>
      </c>
      <c r="G28" s="985"/>
    </row>
    <row r="29" spans="1:7" ht="23.25" customHeight="1">
      <c r="A29" s="782"/>
      <c r="B29" s="862" t="s">
        <v>153</v>
      </c>
      <c r="C29" s="776" t="s">
        <v>31</v>
      </c>
      <c r="D29" s="252" t="s">
        <v>658</v>
      </c>
      <c r="E29" s="239"/>
      <c r="F29" s="963">
        <f>SUM(E29:E34)</f>
        <v>2</v>
      </c>
      <c r="G29" s="978">
        <f>SUM(F29:F37)</f>
        <v>4</v>
      </c>
    </row>
    <row r="30" spans="1:7" ht="23.25" customHeight="1">
      <c r="A30" s="782"/>
      <c r="B30" s="862"/>
      <c r="C30" s="776"/>
      <c r="D30" s="252" t="s">
        <v>659</v>
      </c>
      <c r="E30" s="239">
        <v>2</v>
      </c>
      <c r="F30" s="963"/>
      <c r="G30" s="961"/>
    </row>
    <row r="31" spans="1:7" ht="23.25" customHeight="1">
      <c r="A31" s="782"/>
      <c r="B31" s="862"/>
      <c r="C31" s="776"/>
      <c r="D31" s="252" t="s">
        <v>660</v>
      </c>
      <c r="E31" s="239"/>
      <c r="F31" s="963"/>
      <c r="G31" s="961"/>
    </row>
    <row r="32" spans="1:7" ht="23.25" customHeight="1">
      <c r="A32" s="782"/>
      <c r="B32" s="862"/>
      <c r="C32" s="776"/>
      <c r="D32" s="252" t="s">
        <v>661</v>
      </c>
      <c r="E32" s="239"/>
      <c r="F32" s="963"/>
      <c r="G32" s="961"/>
    </row>
    <row r="33" spans="1:7" ht="23.25" customHeight="1">
      <c r="A33" s="782"/>
      <c r="B33" s="862"/>
      <c r="C33" s="776"/>
      <c r="D33" s="252" t="s">
        <v>1137</v>
      </c>
      <c r="E33" s="239"/>
      <c r="F33" s="963"/>
      <c r="G33" s="961"/>
    </row>
    <row r="34" spans="1:7" ht="23.25" customHeight="1">
      <c r="A34" s="782"/>
      <c r="B34" s="862"/>
      <c r="C34" s="776"/>
      <c r="D34" s="252" t="s">
        <v>662</v>
      </c>
      <c r="E34" s="239"/>
      <c r="F34" s="963"/>
      <c r="G34" s="961"/>
    </row>
    <row r="35" spans="1:7" ht="23.25" customHeight="1">
      <c r="A35" s="782"/>
      <c r="B35" s="862"/>
      <c r="C35" s="776" t="s">
        <v>106</v>
      </c>
      <c r="D35" s="252" t="s">
        <v>679</v>
      </c>
      <c r="E35" s="239">
        <v>1</v>
      </c>
      <c r="F35" s="963">
        <f>SUM(E35:E37)</f>
        <v>2</v>
      </c>
      <c r="G35" s="961"/>
    </row>
    <row r="36" spans="1:7" ht="23.25" customHeight="1">
      <c r="A36" s="782"/>
      <c r="B36" s="862"/>
      <c r="C36" s="776"/>
      <c r="D36" s="252" t="s">
        <v>1159</v>
      </c>
      <c r="E36" s="239"/>
      <c r="F36" s="963"/>
      <c r="G36" s="961"/>
    </row>
    <row r="37" spans="1:7" ht="23.25" customHeight="1">
      <c r="A37" s="782"/>
      <c r="B37" s="862"/>
      <c r="C37" s="776"/>
      <c r="D37" s="252" t="s">
        <v>680</v>
      </c>
      <c r="E37" s="239">
        <v>1</v>
      </c>
      <c r="F37" s="963"/>
      <c r="G37" s="979"/>
    </row>
    <row r="38" spans="1:7" ht="23.25" customHeight="1">
      <c r="A38" s="782"/>
      <c r="B38" s="975" t="s">
        <v>155</v>
      </c>
      <c r="C38" s="189" t="s">
        <v>154</v>
      </c>
      <c r="D38" s="80"/>
      <c r="E38" s="312"/>
      <c r="F38" s="172">
        <f>SUM(E38:E38)</f>
        <v>0</v>
      </c>
      <c r="G38" s="980">
        <f>SUM(F38:F59)</f>
        <v>5</v>
      </c>
    </row>
    <row r="39" spans="1:7" ht="23.25" customHeight="1">
      <c r="A39" s="782"/>
      <c r="B39" s="975"/>
      <c r="C39" s="189" t="s">
        <v>53</v>
      </c>
      <c r="D39" s="80"/>
      <c r="E39" s="312"/>
      <c r="F39" s="172">
        <f>SUM(E39:E39)</f>
        <v>0</v>
      </c>
      <c r="G39" s="981"/>
    </row>
    <row r="40" spans="1:7" ht="23.25" customHeight="1">
      <c r="A40" s="782"/>
      <c r="B40" s="975"/>
      <c r="C40" s="189" t="s">
        <v>54</v>
      </c>
      <c r="D40" s="80"/>
      <c r="E40" s="312"/>
      <c r="F40" s="172">
        <f>SUM(E40:E40)</f>
        <v>0</v>
      </c>
      <c r="G40" s="981"/>
    </row>
    <row r="41" spans="1:7" ht="23.25" customHeight="1">
      <c r="A41" s="782"/>
      <c r="B41" s="975"/>
      <c r="C41" s="798" t="s">
        <v>55</v>
      </c>
      <c r="D41" s="182" t="s">
        <v>645</v>
      </c>
      <c r="E41" s="312"/>
      <c r="F41" s="964">
        <f>SUM(E41:E44)</f>
        <v>2</v>
      </c>
      <c r="G41" s="981"/>
    </row>
    <row r="42" spans="1:7" ht="23.25" customHeight="1">
      <c r="A42" s="782"/>
      <c r="B42" s="975"/>
      <c r="C42" s="798"/>
      <c r="D42" s="182" t="s">
        <v>646</v>
      </c>
      <c r="E42" s="312">
        <v>1</v>
      </c>
      <c r="F42" s="964"/>
      <c r="G42" s="981"/>
    </row>
    <row r="43" spans="1:7" ht="23.25" customHeight="1">
      <c r="A43" s="782"/>
      <c r="B43" s="975"/>
      <c r="C43" s="798"/>
      <c r="D43" s="182" t="s">
        <v>647</v>
      </c>
      <c r="E43" s="312">
        <v>1</v>
      </c>
      <c r="F43" s="964"/>
      <c r="G43" s="981"/>
    </row>
    <row r="44" spans="1:7" ht="23.25" customHeight="1">
      <c r="A44" s="782"/>
      <c r="B44" s="975"/>
      <c r="C44" s="798"/>
      <c r="D44" s="182" t="s">
        <v>648</v>
      </c>
      <c r="E44" s="312"/>
      <c r="F44" s="964"/>
      <c r="G44" s="981"/>
    </row>
    <row r="45" spans="1:7" ht="23.25" customHeight="1">
      <c r="A45" s="782"/>
      <c r="B45" s="975"/>
      <c r="C45" s="189" t="s">
        <v>62</v>
      </c>
      <c r="D45" s="80"/>
      <c r="E45" s="312"/>
      <c r="F45" s="172">
        <f>SUM(E45:E45)</f>
        <v>0</v>
      </c>
      <c r="G45" s="981"/>
    </row>
    <row r="46" spans="1:7" ht="23.25" customHeight="1">
      <c r="A46" s="782"/>
      <c r="B46" s="975"/>
      <c r="C46" s="798" t="s">
        <v>63</v>
      </c>
      <c r="D46" s="182"/>
      <c r="E46" s="312"/>
      <c r="F46" s="964">
        <f>SUM(E46:E53)</f>
        <v>3</v>
      </c>
      <c r="G46" s="981"/>
    </row>
    <row r="47" spans="1:7" ht="23.25" customHeight="1">
      <c r="A47" s="782"/>
      <c r="B47" s="975"/>
      <c r="C47" s="798"/>
      <c r="D47" s="182" t="s">
        <v>670</v>
      </c>
      <c r="E47" s="312"/>
      <c r="F47" s="964"/>
      <c r="G47" s="981"/>
    </row>
    <row r="48" spans="1:7" ht="23.25" customHeight="1">
      <c r="A48" s="782"/>
      <c r="B48" s="975"/>
      <c r="C48" s="798"/>
      <c r="D48" s="182" t="s">
        <v>671</v>
      </c>
      <c r="E48" s="312">
        <v>1</v>
      </c>
      <c r="F48" s="964"/>
      <c r="G48" s="981"/>
    </row>
    <row r="49" spans="1:7" ht="23.25" customHeight="1">
      <c r="A49" s="782"/>
      <c r="B49" s="975"/>
      <c r="C49" s="798"/>
      <c r="D49" s="182" t="s">
        <v>847</v>
      </c>
      <c r="E49" s="312"/>
      <c r="F49" s="964"/>
      <c r="G49" s="981"/>
    </row>
    <row r="50" spans="1:7" ht="23.25" customHeight="1">
      <c r="A50" s="782"/>
      <c r="B50" s="975"/>
      <c r="C50" s="798"/>
      <c r="D50" s="182" t="s">
        <v>873</v>
      </c>
      <c r="E50" s="312"/>
      <c r="F50" s="964"/>
      <c r="G50" s="981"/>
    </row>
    <row r="51" spans="1:7" ht="23.25" customHeight="1">
      <c r="A51" s="782"/>
      <c r="B51" s="975"/>
      <c r="C51" s="798"/>
      <c r="D51" s="182" t="s">
        <v>672</v>
      </c>
      <c r="E51" s="312">
        <v>1</v>
      </c>
      <c r="F51" s="964"/>
      <c r="G51" s="981"/>
    </row>
    <row r="52" spans="1:7" ht="23.25" customHeight="1">
      <c r="A52" s="782"/>
      <c r="B52" s="975"/>
      <c r="C52" s="798"/>
      <c r="D52" s="182" t="s">
        <v>673</v>
      </c>
      <c r="E52" s="312"/>
      <c r="F52" s="964"/>
      <c r="G52" s="981"/>
    </row>
    <row r="53" spans="1:7" ht="23.25" customHeight="1">
      <c r="A53" s="782"/>
      <c r="B53" s="975"/>
      <c r="C53" s="798"/>
      <c r="D53" s="182" t="s">
        <v>847</v>
      </c>
      <c r="E53" s="312">
        <v>1</v>
      </c>
      <c r="F53" s="382"/>
      <c r="G53" s="981"/>
    </row>
    <row r="54" spans="1:7" ht="23.25" customHeight="1">
      <c r="A54" s="782"/>
      <c r="B54" s="975"/>
      <c r="C54" s="189"/>
      <c r="D54" s="183" t="s">
        <v>873</v>
      </c>
      <c r="E54" s="312"/>
      <c r="F54" s="172">
        <f>SUM(E54:E54)</f>
        <v>0</v>
      </c>
      <c r="G54" s="981"/>
    </row>
    <row r="55" spans="1:7" ht="23.25" customHeight="1">
      <c r="A55" s="782"/>
      <c r="B55" s="975"/>
      <c r="C55" s="798" t="s">
        <v>69</v>
      </c>
      <c r="D55" s="182" t="s">
        <v>674</v>
      </c>
      <c r="E55" s="312"/>
      <c r="F55" s="964">
        <f>SUM(E55:E59)</f>
        <v>0</v>
      </c>
      <c r="G55" s="981"/>
    </row>
    <row r="56" spans="1:7" ht="23.25" customHeight="1">
      <c r="A56" s="782"/>
      <c r="B56" s="975"/>
      <c r="C56" s="798"/>
      <c r="D56" s="182" t="s">
        <v>675</v>
      </c>
      <c r="E56" s="312"/>
      <c r="F56" s="964"/>
      <c r="G56" s="981"/>
    </row>
    <row r="57" spans="1:7" ht="23.25" customHeight="1">
      <c r="A57" s="782"/>
      <c r="B57" s="975"/>
      <c r="C57" s="798"/>
      <c r="D57" s="182" t="s">
        <v>676</v>
      </c>
      <c r="E57" s="312"/>
      <c r="F57" s="964"/>
      <c r="G57" s="981"/>
    </row>
    <row r="58" spans="1:7" ht="23.25" customHeight="1">
      <c r="A58" s="782"/>
      <c r="B58" s="975"/>
      <c r="C58" s="798"/>
      <c r="D58" s="182" t="s">
        <v>677</v>
      </c>
      <c r="E58" s="312"/>
      <c r="F58" s="964"/>
      <c r="G58" s="981"/>
    </row>
    <row r="59" spans="1:7" ht="23.25" customHeight="1">
      <c r="A59" s="782"/>
      <c r="B59" s="975"/>
      <c r="C59" s="798"/>
      <c r="D59" s="182" t="s">
        <v>678</v>
      </c>
      <c r="E59" s="312"/>
      <c r="F59" s="964"/>
      <c r="G59" s="982"/>
    </row>
    <row r="60" spans="1:7" ht="23.25" customHeight="1">
      <c r="A60" s="782"/>
      <c r="B60" s="968" t="s">
        <v>149</v>
      </c>
      <c r="C60" s="776" t="s">
        <v>81</v>
      </c>
      <c r="D60" s="252" t="s">
        <v>1100</v>
      </c>
      <c r="E60" s="239">
        <v>1</v>
      </c>
      <c r="F60" s="963">
        <f>SUM(E60:E65)</f>
        <v>24</v>
      </c>
      <c r="G60" s="880">
        <f>SUM(F60:F75)</f>
        <v>72</v>
      </c>
    </row>
    <row r="61" spans="1:7" ht="23.25" customHeight="1">
      <c r="A61" s="782"/>
      <c r="B61" s="968"/>
      <c r="C61" s="776"/>
      <c r="D61" s="252" t="s">
        <v>1101</v>
      </c>
      <c r="E61" s="239">
        <v>6</v>
      </c>
      <c r="F61" s="963"/>
      <c r="G61" s="881"/>
    </row>
    <row r="62" spans="1:7" ht="23.25" customHeight="1">
      <c r="A62" s="782"/>
      <c r="B62" s="968"/>
      <c r="C62" s="776"/>
      <c r="D62" s="252" t="s">
        <v>1099</v>
      </c>
      <c r="E62" s="239">
        <v>8</v>
      </c>
      <c r="F62" s="963"/>
      <c r="G62" s="881"/>
    </row>
    <row r="63" spans="1:7" ht="23.25" customHeight="1">
      <c r="A63" s="782"/>
      <c r="B63" s="968"/>
      <c r="C63" s="776"/>
      <c r="D63" s="252" t="s">
        <v>642</v>
      </c>
      <c r="E63" s="239"/>
      <c r="F63" s="963"/>
      <c r="G63" s="881"/>
    </row>
    <row r="64" spans="1:7" ht="23.25" customHeight="1">
      <c r="A64" s="782"/>
      <c r="B64" s="968"/>
      <c r="C64" s="776"/>
      <c r="D64" s="210" t="s">
        <v>643</v>
      </c>
      <c r="E64" s="239">
        <v>1</v>
      </c>
      <c r="F64" s="963"/>
      <c r="G64" s="881"/>
    </row>
    <row r="65" spans="1:7" ht="23.25" customHeight="1">
      <c r="A65" s="782"/>
      <c r="B65" s="968"/>
      <c r="C65" s="776"/>
      <c r="D65" s="252" t="s">
        <v>644</v>
      </c>
      <c r="E65" s="239">
        <v>8</v>
      </c>
      <c r="F65" s="963"/>
      <c r="G65" s="881"/>
    </row>
    <row r="66" spans="1:7" ht="23.25" customHeight="1">
      <c r="A66" s="782"/>
      <c r="B66" s="968"/>
      <c r="C66" s="776" t="s">
        <v>169</v>
      </c>
      <c r="D66" s="252" t="s">
        <v>649</v>
      </c>
      <c r="E66" s="239">
        <v>4</v>
      </c>
      <c r="F66" s="963">
        <f>SUM(E66:E68)</f>
        <v>10</v>
      </c>
      <c r="G66" s="881"/>
    </row>
    <row r="67" spans="1:7" ht="23.25" customHeight="1">
      <c r="A67" s="782"/>
      <c r="B67" s="968"/>
      <c r="C67" s="776"/>
      <c r="D67" s="252" t="s">
        <v>650</v>
      </c>
      <c r="E67" s="239">
        <v>5</v>
      </c>
      <c r="F67" s="963"/>
      <c r="G67" s="881"/>
    </row>
    <row r="68" spans="1:7" ht="23.25" customHeight="1">
      <c r="A68" s="782"/>
      <c r="B68" s="968"/>
      <c r="C68" s="776"/>
      <c r="D68" s="252" t="s">
        <v>815</v>
      </c>
      <c r="E68" s="239">
        <v>1</v>
      </c>
      <c r="F68" s="366"/>
      <c r="G68" s="881"/>
    </row>
    <row r="69" spans="1:7" ht="23.25" customHeight="1">
      <c r="A69" s="782"/>
      <c r="B69" s="968"/>
      <c r="C69" s="776"/>
      <c r="D69" s="252" t="s">
        <v>1168</v>
      </c>
      <c r="E69" s="239"/>
      <c r="F69" s="721"/>
      <c r="G69" s="881"/>
    </row>
    <row r="70" spans="1:7" ht="29.25" customHeight="1">
      <c r="A70" s="782"/>
      <c r="B70" s="968"/>
      <c r="C70" s="776" t="s">
        <v>170</v>
      </c>
      <c r="D70" s="252" t="s">
        <v>639</v>
      </c>
      <c r="E70" s="239">
        <v>2</v>
      </c>
      <c r="F70" s="963">
        <f>SUM(E70:E72)</f>
        <v>37</v>
      </c>
      <c r="G70" s="881"/>
    </row>
    <row r="71" spans="1:7" ht="23.25" customHeight="1">
      <c r="A71" s="782"/>
      <c r="B71" s="968"/>
      <c r="C71" s="776"/>
      <c r="D71" s="252" t="s">
        <v>640</v>
      </c>
      <c r="E71" s="239"/>
      <c r="F71" s="963"/>
      <c r="G71" s="881"/>
    </row>
    <row r="72" spans="1:7" ht="23.25" customHeight="1">
      <c r="A72" s="782"/>
      <c r="B72" s="968"/>
      <c r="C72" s="776"/>
      <c r="D72" s="252" t="s">
        <v>641</v>
      </c>
      <c r="E72" s="239">
        <v>35</v>
      </c>
      <c r="F72" s="963"/>
      <c r="G72" s="881"/>
    </row>
    <row r="73" spans="1:7" ht="23.25" customHeight="1">
      <c r="A73" s="782"/>
      <c r="B73" s="968"/>
      <c r="C73" s="972" t="s">
        <v>82</v>
      </c>
      <c r="D73" s="252" t="s">
        <v>653</v>
      </c>
      <c r="E73" s="239"/>
      <c r="F73" s="963">
        <f>SUM(E73:E75)</f>
        <v>1</v>
      </c>
      <c r="G73" s="881"/>
    </row>
    <row r="74" spans="1:7" ht="23.25" customHeight="1">
      <c r="A74" s="782"/>
      <c r="B74" s="968"/>
      <c r="C74" s="972"/>
      <c r="D74" s="252" t="s">
        <v>1185</v>
      </c>
      <c r="E74" s="239">
        <v>1</v>
      </c>
      <c r="F74" s="963"/>
      <c r="G74" s="881"/>
    </row>
    <row r="75" spans="1:7" ht="23.25" customHeight="1">
      <c r="A75" s="966"/>
      <c r="B75" s="969"/>
      <c r="C75" s="973"/>
      <c r="D75" s="253" t="s">
        <v>654</v>
      </c>
      <c r="E75" s="240"/>
      <c r="F75" s="974"/>
      <c r="G75" s="965"/>
    </row>
    <row r="76" spans="1:7" ht="16.5">
      <c r="A76" s="976"/>
      <c r="B76" s="977"/>
      <c r="C76" s="977"/>
      <c r="D76" s="155"/>
      <c r="E76" s="85">
        <f>SUM(E2:E75)</f>
        <v>98</v>
      </c>
      <c r="F76" s="85"/>
      <c r="G76" s="76">
        <f>SUM(G2:G75)</f>
        <v>98</v>
      </c>
    </row>
    <row r="78" spans="1:7" s="465" customFormat="1">
      <c r="C78" s="467"/>
    </row>
    <row r="79" spans="1:7" s="465" customFormat="1">
      <c r="C79" s="467"/>
    </row>
    <row r="80" spans="1:7" s="465" customFormat="1">
      <c r="C80" s="467"/>
    </row>
    <row r="81" spans="3:3" s="465" customFormat="1">
      <c r="C81" s="467"/>
    </row>
    <row r="82" spans="3:3" s="465" customFormat="1">
      <c r="C82" s="467"/>
    </row>
    <row r="83" spans="3:3" s="465" customFormat="1">
      <c r="C83" s="467"/>
    </row>
    <row r="84" spans="3:3" s="465" customFormat="1">
      <c r="C84" s="467"/>
    </row>
    <row r="85" spans="3:3" s="465" customFormat="1">
      <c r="C85" s="467"/>
    </row>
    <row r="86" spans="3:3" s="465" customFormat="1">
      <c r="C86" s="467"/>
    </row>
    <row r="87" spans="3:3" s="465" customFormat="1">
      <c r="C87" s="467"/>
    </row>
    <row r="88" spans="3:3" s="465" customFormat="1">
      <c r="C88" s="467"/>
    </row>
    <row r="89" spans="3:3" s="465" customFormat="1">
      <c r="C89" s="467"/>
    </row>
    <row r="90" spans="3:3" s="465" customFormat="1">
      <c r="C90" s="467"/>
    </row>
    <row r="91" spans="3:3" s="465" customFormat="1">
      <c r="C91" s="467"/>
    </row>
    <row r="92" spans="3:3" s="465" customFormat="1">
      <c r="C92" s="467"/>
    </row>
    <row r="93" spans="3:3" s="465" customFormat="1">
      <c r="C93" s="467"/>
    </row>
    <row r="94" spans="3:3" s="465" customFormat="1">
      <c r="C94" s="467"/>
    </row>
    <row r="95" spans="3:3" s="465" customFormat="1">
      <c r="C95" s="467"/>
    </row>
    <row r="96" spans="3:3" s="465" customFormat="1">
      <c r="C96" s="467"/>
    </row>
    <row r="97" spans="3:3" s="465" customFormat="1">
      <c r="C97" s="467"/>
    </row>
    <row r="98" spans="3:3" s="465" customFormat="1">
      <c r="C98" s="467"/>
    </row>
    <row r="99" spans="3:3" s="465" customFormat="1">
      <c r="C99" s="467"/>
    </row>
    <row r="100" spans="3:3" s="465" customFormat="1">
      <c r="C100" s="467"/>
    </row>
    <row r="101" spans="3:3" s="465" customFormat="1">
      <c r="C101" s="467"/>
    </row>
    <row r="102" spans="3:3" s="465" customFormat="1">
      <c r="C102" s="467"/>
    </row>
    <row r="103" spans="3:3" s="465" customFormat="1">
      <c r="C103" s="467"/>
    </row>
    <row r="104" spans="3:3" s="465" customFormat="1">
      <c r="C104" s="467"/>
    </row>
    <row r="105" spans="3:3" s="465" customFormat="1">
      <c r="C105" s="467"/>
    </row>
    <row r="106" spans="3:3" s="465" customFormat="1">
      <c r="C106" s="467"/>
    </row>
    <row r="107" spans="3:3" s="465" customFormat="1">
      <c r="C107" s="467"/>
    </row>
    <row r="108" spans="3:3" s="465" customFormat="1">
      <c r="C108" s="467"/>
    </row>
    <row r="109" spans="3:3" s="465" customFormat="1">
      <c r="C109" s="467"/>
    </row>
    <row r="110" spans="3:3" s="465" customFormat="1">
      <c r="C110" s="467"/>
    </row>
    <row r="111" spans="3:3" s="465" customFormat="1">
      <c r="C111" s="467"/>
    </row>
    <row r="112" spans="3:3" s="465" customFormat="1">
      <c r="C112" s="467"/>
    </row>
    <row r="113" spans="3:3" s="465" customFormat="1">
      <c r="C113" s="467"/>
    </row>
    <row r="114" spans="3:3" s="465" customFormat="1">
      <c r="C114" s="467"/>
    </row>
    <row r="115" spans="3:3" s="465" customFormat="1">
      <c r="C115" s="467"/>
    </row>
    <row r="116" spans="3:3" s="465" customFormat="1">
      <c r="C116" s="467"/>
    </row>
    <row r="117" spans="3:3" s="465" customFormat="1">
      <c r="C117" s="467"/>
    </row>
    <row r="118" spans="3:3" s="465" customFormat="1">
      <c r="C118" s="467"/>
    </row>
    <row r="119" spans="3:3" s="465" customFormat="1">
      <c r="C119" s="467"/>
    </row>
    <row r="120" spans="3:3" s="465" customFormat="1">
      <c r="C120" s="467"/>
    </row>
    <row r="121" spans="3:3" s="465" customFormat="1">
      <c r="C121" s="467"/>
    </row>
    <row r="122" spans="3:3" s="465" customFormat="1">
      <c r="C122" s="467"/>
    </row>
    <row r="123" spans="3:3" s="465" customFormat="1">
      <c r="C123" s="467"/>
    </row>
    <row r="124" spans="3:3" s="465" customFormat="1">
      <c r="C124" s="467"/>
    </row>
    <row r="125" spans="3:3" s="465" customFormat="1">
      <c r="C125" s="467"/>
    </row>
    <row r="126" spans="3:3" s="465" customFormat="1">
      <c r="C126" s="467"/>
    </row>
    <row r="127" spans="3:3" s="465" customFormat="1">
      <c r="C127" s="467"/>
    </row>
    <row r="128" spans="3:3" s="465" customFormat="1">
      <c r="C128" s="467"/>
    </row>
    <row r="129" spans="3:3" s="465" customFormat="1">
      <c r="C129" s="467"/>
    </row>
    <row r="130" spans="3:3" s="465" customFormat="1">
      <c r="C130" s="467"/>
    </row>
    <row r="131" spans="3:3" s="465" customFormat="1">
      <c r="C131" s="467"/>
    </row>
    <row r="132" spans="3:3" s="465" customFormat="1">
      <c r="C132" s="467"/>
    </row>
    <row r="133" spans="3:3" s="465" customFormat="1">
      <c r="C133" s="467"/>
    </row>
    <row r="134" spans="3:3" s="465" customFormat="1">
      <c r="C134" s="467"/>
    </row>
    <row r="135" spans="3:3" s="465" customFormat="1">
      <c r="C135" s="467"/>
    </row>
    <row r="136" spans="3:3" s="465" customFormat="1">
      <c r="C136" s="467"/>
    </row>
    <row r="137" spans="3:3" s="465" customFormat="1">
      <c r="C137" s="467"/>
    </row>
    <row r="138" spans="3:3" s="465" customFormat="1">
      <c r="C138" s="467"/>
    </row>
    <row r="139" spans="3:3" s="465" customFormat="1">
      <c r="C139" s="467"/>
    </row>
    <row r="140" spans="3:3" s="465" customFormat="1">
      <c r="C140" s="467"/>
    </row>
    <row r="141" spans="3:3" s="465" customFormat="1">
      <c r="C141" s="467"/>
    </row>
    <row r="142" spans="3:3" s="465" customFormat="1">
      <c r="C142" s="467"/>
    </row>
    <row r="143" spans="3:3" s="465" customFormat="1">
      <c r="C143" s="467"/>
    </row>
    <row r="144" spans="3:3" s="465" customFormat="1">
      <c r="C144" s="467"/>
    </row>
    <row r="145" spans="3:3" s="465" customFormat="1">
      <c r="C145" s="467"/>
    </row>
    <row r="146" spans="3:3" s="465" customFormat="1">
      <c r="C146" s="467"/>
    </row>
    <row r="147" spans="3:3" s="465" customFormat="1">
      <c r="C147" s="467"/>
    </row>
    <row r="148" spans="3:3" s="465" customFormat="1">
      <c r="C148" s="467"/>
    </row>
    <row r="149" spans="3:3" s="465" customFormat="1">
      <c r="C149" s="467"/>
    </row>
    <row r="150" spans="3:3" s="465" customFormat="1">
      <c r="C150" s="467"/>
    </row>
    <row r="151" spans="3:3" s="465" customFormat="1">
      <c r="C151" s="467"/>
    </row>
    <row r="152" spans="3:3" s="465" customFormat="1">
      <c r="C152" s="467"/>
    </row>
    <row r="153" spans="3:3" s="465" customFormat="1">
      <c r="C153" s="467"/>
    </row>
    <row r="154" spans="3:3" s="465" customFormat="1">
      <c r="C154" s="467"/>
    </row>
    <row r="155" spans="3:3" s="465" customFormat="1">
      <c r="C155" s="467"/>
    </row>
    <row r="156" spans="3:3" s="465" customFormat="1">
      <c r="C156" s="467"/>
    </row>
    <row r="157" spans="3:3" s="465" customFormat="1">
      <c r="C157" s="467"/>
    </row>
    <row r="158" spans="3:3" s="465" customFormat="1">
      <c r="C158" s="467"/>
    </row>
    <row r="159" spans="3:3" s="465" customFormat="1">
      <c r="C159" s="467"/>
    </row>
    <row r="160" spans="3:3" s="465" customFormat="1">
      <c r="C160" s="467"/>
    </row>
    <row r="161" spans="3:3" s="465" customFormat="1">
      <c r="C161" s="467"/>
    </row>
    <row r="162" spans="3:3" s="465" customFormat="1">
      <c r="C162" s="467"/>
    </row>
    <row r="163" spans="3:3" s="465" customFormat="1">
      <c r="C163" s="467"/>
    </row>
    <row r="164" spans="3:3" s="465" customFormat="1">
      <c r="C164" s="467"/>
    </row>
    <row r="165" spans="3:3" s="465" customFormat="1">
      <c r="C165" s="467"/>
    </row>
    <row r="166" spans="3:3" s="465" customFormat="1">
      <c r="C166" s="467"/>
    </row>
    <row r="167" spans="3:3" s="465" customFormat="1">
      <c r="C167" s="467"/>
    </row>
    <row r="168" spans="3:3" s="465" customFormat="1">
      <c r="C168" s="467"/>
    </row>
    <row r="169" spans="3:3" s="465" customFormat="1">
      <c r="C169" s="467"/>
    </row>
    <row r="170" spans="3:3" s="465" customFormat="1">
      <c r="C170" s="467"/>
    </row>
    <row r="171" spans="3:3" s="465" customFormat="1">
      <c r="C171" s="467"/>
    </row>
    <row r="172" spans="3:3" s="465" customFormat="1">
      <c r="C172" s="467"/>
    </row>
    <row r="173" spans="3:3" s="465" customFormat="1">
      <c r="C173" s="467"/>
    </row>
    <row r="174" spans="3:3" s="465" customFormat="1">
      <c r="C174" s="467"/>
    </row>
    <row r="175" spans="3:3" s="465" customFormat="1">
      <c r="C175" s="467"/>
    </row>
    <row r="176" spans="3:3" s="465" customFormat="1">
      <c r="C176" s="467"/>
    </row>
    <row r="177" spans="3:3" s="465" customFormat="1">
      <c r="C177" s="467"/>
    </row>
    <row r="178" spans="3:3" s="465" customFormat="1">
      <c r="C178" s="467"/>
    </row>
    <row r="179" spans="3:3" s="465" customFormat="1">
      <c r="C179" s="467"/>
    </row>
    <row r="180" spans="3:3" s="465" customFormat="1">
      <c r="C180" s="467"/>
    </row>
    <row r="181" spans="3:3" s="465" customFormat="1">
      <c r="C181" s="467"/>
    </row>
    <row r="182" spans="3:3" s="465" customFormat="1">
      <c r="C182" s="467"/>
    </row>
    <row r="183" spans="3:3" s="465" customFormat="1">
      <c r="C183" s="467"/>
    </row>
    <row r="184" spans="3:3" s="465" customFormat="1">
      <c r="C184" s="467"/>
    </row>
    <row r="185" spans="3:3" s="465" customFormat="1">
      <c r="C185" s="467"/>
    </row>
    <row r="186" spans="3:3" s="465" customFormat="1">
      <c r="C186" s="467"/>
    </row>
    <row r="187" spans="3:3" s="465" customFormat="1">
      <c r="C187" s="467"/>
    </row>
    <row r="188" spans="3:3" s="465" customFormat="1">
      <c r="C188" s="467"/>
    </row>
    <row r="189" spans="3:3" s="465" customFormat="1">
      <c r="C189" s="467"/>
    </row>
    <row r="190" spans="3:3" s="465" customFormat="1">
      <c r="C190" s="467"/>
    </row>
    <row r="191" spans="3:3" s="465" customFormat="1">
      <c r="C191" s="467"/>
    </row>
    <row r="192" spans="3:3" s="465" customFormat="1">
      <c r="C192" s="467"/>
    </row>
    <row r="193" spans="3:3" s="465" customFormat="1">
      <c r="C193" s="467"/>
    </row>
    <row r="194" spans="3:3" s="465" customFormat="1">
      <c r="C194" s="467"/>
    </row>
    <row r="195" spans="3:3" s="465" customFormat="1">
      <c r="C195" s="467"/>
    </row>
    <row r="196" spans="3:3" s="465" customFormat="1">
      <c r="C196" s="467"/>
    </row>
    <row r="197" spans="3:3" s="465" customFormat="1">
      <c r="C197" s="467"/>
    </row>
    <row r="198" spans="3:3" s="465" customFormat="1">
      <c r="C198" s="467"/>
    </row>
    <row r="199" spans="3:3" s="465" customFormat="1">
      <c r="C199" s="467"/>
    </row>
    <row r="200" spans="3:3" s="465" customFormat="1">
      <c r="C200" s="467"/>
    </row>
    <row r="201" spans="3:3" s="465" customFormat="1">
      <c r="C201" s="467"/>
    </row>
    <row r="202" spans="3:3" s="465" customFormat="1">
      <c r="C202" s="467"/>
    </row>
    <row r="203" spans="3:3" s="465" customFormat="1">
      <c r="C203" s="467"/>
    </row>
    <row r="204" spans="3:3" s="465" customFormat="1">
      <c r="C204" s="467"/>
    </row>
    <row r="205" spans="3:3" s="465" customFormat="1">
      <c r="C205" s="467"/>
    </row>
    <row r="206" spans="3:3" s="465" customFormat="1">
      <c r="C206" s="467"/>
    </row>
    <row r="207" spans="3:3" s="465" customFormat="1">
      <c r="C207" s="467"/>
    </row>
    <row r="208" spans="3:3" s="465" customFormat="1">
      <c r="C208" s="467"/>
    </row>
    <row r="209" spans="3:3" s="465" customFormat="1">
      <c r="C209" s="467"/>
    </row>
    <row r="210" spans="3:3" s="465" customFormat="1">
      <c r="C210" s="467"/>
    </row>
    <row r="211" spans="3:3" s="465" customFormat="1">
      <c r="C211" s="467"/>
    </row>
    <row r="212" spans="3:3" s="465" customFormat="1">
      <c r="C212" s="467"/>
    </row>
    <row r="213" spans="3:3" s="465" customFormat="1">
      <c r="C213" s="467"/>
    </row>
    <row r="214" spans="3:3" s="465" customFormat="1">
      <c r="C214" s="467"/>
    </row>
    <row r="215" spans="3:3" s="465" customFormat="1">
      <c r="C215" s="467"/>
    </row>
    <row r="216" spans="3:3" s="465" customFormat="1">
      <c r="C216" s="467"/>
    </row>
    <row r="217" spans="3:3" s="465" customFormat="1">
      <c r="C217" s="467"/>
    </row>
    <row r="218" spans="3:3" s="465" customFormat="1">
      <c r="C218" s="467"/>
    </row>
    <row r="219" spans="3:3" s="465" customFormat="1">
      <c r="C219" s="467"/>
    </row>
    <row r="220" spans="3:3" s="465" customFormat="1">
      <c r="C220" s="467"/>
    </row>
    <row r="221" spans="3:3" s="465" customFormat="1">
      <c r="C221" s="467"/>
    </row>
    <row r="222" spans="3:3" s="465" customFormat="1">
      <c r="C222" s="467"/>
    </row>
    <row r="223" spans="3:3" s="465" customFormat="1">
      <c r="C223" s="467"/>
    </row>
    <row r="224" spans="3:3" s="465" customFormat="1">
      <c r="C224" s="467"/>
    </row>
    <row r="225" spans="3:3" s="465" customFormat="1">
      <c r="C225" s="467"/>
    </row>
    <row r="226" spans="3:3" s="465" customFormat="1">
      <c r="C226" s="467"/>
    </row>
  </sheetData>
  <mergeCells count="36">
    <mergeCell ref="C46:C53"/>
    <mergeCell ref="G29:G37"/>
    <mergeCell ref="G38:G59"/>
    <mergeCell ref="F21:F27"/>
    <mergeCell ref="F29:F34"/>
    <mergeCell ref="F35:F37"/>
    <mergeCell ref="F41:F44"/>
    <mergeCell ref="F46:F52"/>
    <mergeCell ref="F55:F59"/>
    <mergeCell ref="G17:G28"/>
    <mergeCell ref="A76:C76"/>
    <mergeCell ref="F70:F72"/>
    <mergeCell ref="F66:F67"/>
    <mergeCell ref="F60:F65"/>
    <mergeCell ref="C66:C69"/>
    <mergeCell ref="G60:G75"/>
    <mergeCell ref="A2:A75"/>
    <mergeCell ref="B17:B28"/>
    <mergeCell ref="B60:B75"/>
    <mergeCell ref="C70:C72"/>
    <mergeCell ref="C60:C65"/>
    <mergeCell ref="C41:C44"/>
    <mergeCell ref="B2:B11"/>
    <mergeCell ref="C73:C75"/>
    <mergeCell ref="C29:C34"/>
    <mergeCell ref="B29:B37"/>
    <mergeCell ref="F73:F75"/>
    <mergeCell ref="B38:B59"/>
    <mergeCell ref="C21:C27"/>
    <mergeCell ref="C55:C59"/>
    <mergeCell ref="C35:C37"/>
    <mergeCell ref="C2:C16"/>
    <mergeCell ref="G2:G16"/>
    <mergeCell ref="F2:F16"/>
    <mergeCell ref="C17:C20"/>
    <mergeCell ref="F17:F20"/>
  </mergeCells>
  <pageMargins left="0.7" right="0.7" top="0.75" bottom="0.75" header="0.3" footer="0.3"/>
  <pageSetup scale="42" orientation="portrait" r:id="rId1"/>
  <ignoredErrors>
    <ignoredError sqref="F29 F55 F70 F73 F60 F66 F46 F21 F17" formulaRange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16"/>
  <sheetViews>
    <sheetView showGridLines="0" topLeftCell="C1" zoomScale="80" zoomScaleNormal="80" zoomScaleSheetLayoutView="90" workbookViewId="0">
      <selection activeCell="E5" sqref="E5:E28"/>
    </sheetView>
  </sheetViews>
  <sheetFormatPr baseColWidth="10" defaultRowHeight="12.75"/>
  <cols>
    <col min="1" max="1" width="10.28515625" style="124" bestFit="1" customWidth="1"/>
    <col min="2" max="2" width="25.85546875" style="124" bestFit="1" customWidth="1"/>
    <col min="3" max="3" width="18.85546875" style="256" customWidth="1"/>
    <col min="4" max="4" width="14.5703125" style="124" customWidth="1"/>
    <col min="5" max="5" width="25" style="124" customWidth="1"/>
    <col min="6" max="6" width="30.85546875" style="124" customWidth="1"/>
    <col min="7" max="7" width="31.42578125" style="124" customWidth="1"/>
    <col min="8" max="50" width="11.42578125" style="491"/>
    <col min="51" max="16384" width="11.42578125" style="124"/>
  </cols>
  <sheetData>
    <row r="1" spans="1:7" ht="42" customHeight="1">
      <c r="A1" s="62" t="s">
        <v>146</v>
      </c>
      <c r="B1" s="141" t="s">
        <v>152</v>
      </c>
      <c r="C1" s="141" t="s">
        <v>147</v>
      </c>
      <c r="D1" s="141" t="s">
        <v>289</v>
      </c>
      <c r="E1" s="141" t="s">
        <v>248</v>
      </c>
      <c r="F1" s="141" t="s">
        <v>160</v>
      </c>
      <c r="G1" s="63" t="s">
        <v>158</v>
      </c>
    </row>
    <row r="2" spans="1:7" ht="21" customHeight="1">
      <c r="A2" s="932" t="s">
        <v>283</v>
      </c>
      <c r="B2" s="988" t="s">
        <v>2</v>
      </c>
      <c r="C2" s="993" t="s">
        <v>229</v>
      </c>
      <c r="D2" s="987" t="s">
        <v>1146</v>
      </c>
      <c r="E2" s="1004"/>
      <c r="F2" s="914">
        <f>SUM(E2:E2)</f>
        <v>0</v>
      </c>
      <c r="G2" s="1001">
        <f>SUM(F2:F12)</f>
        <v>0</v>
      </c>
    </row>
    <row r="3" spans="1:7" ht="21" customHeight="1">
      <c r="A3" s="933"/>
      <c r="B3" s="988"/>
      <c r="C3" s="993"/>
      <c r="D3" s="987"/>
      <c r="E3" s="1004"/>
      <c r="F3" s="914"/>
      <c r="G3" s="1002"/>
    </row>
    <row r="4" spans="1:7" ht="21" customHeight="1">
      <c r="A4" s="933"/>
      <c r="B4" s="988"/>
      <c r="C4" s="993" t="s">
        <v>230</v>
      </c>
      <c r="D4" s="203" t="s">
        <v>308</v>
      </c>
      <c r="E4" s="308"/>
      <c r="F4" s="914">
        <f>SUM(E4:E5)</f>
        <v>0</v>
      </c>
      <c r="G4" s="1002"/>
    </row>
    <row r="5" spans="1:7" ht="21" customHeight="1">
      <c r="A5" s="933"/>
      <c r="B5" s="988"/>
      <c r="C5" s="993"/>
      <c r="D5" s="203" t="s">
        <v>309</v>
      </c>
      <c r="E5" s="308"/>
      <c r="F5" s="914"/>
      <c r="G5" s="1002"/>
    </row>
    <row r="6" spans="1:7" ht="21" customHeight="1">
      <c r="A6" s="933"/>
      <c r="B6" s="988"/>
      <c r="C6" s="993" t="s">
        <v>269</v>
      </c>
      <c r="D6" s="986" t="s">
        <v>312</v>
      </c>
      <c r="E6" s="1004"/>
      <c r="F6" s="914">
        <f>SUM(E6:E7)</f>
        <v>0</v>
      </c>
      <c r="G6" s="1002"/>
    </row>
    <row r="7" spans="1:7" ht="21" customHeight="1">
      <c r="A7" s="933"/>
      <c r="B7" s="988"/>
      <c r="C7" s="993"/>
      <c r="D7" s="986"/>
      <c r="E7" s="1004"/>
      <c r="F7" s="914"/>
      <c r="G7" s="1002"/>
    </row>
    <row r="8" spans="1:7" ht="21" customHeight="1">
      <c r="A8" s="933"/>
      <c r="B8" s="988"/>
      <c r="C8" s="993" t="s">
        <v>224</v>
      </c>
      <c r="D8" s="203" t="s">
        <v>310</v>
      </c>
      <c r="E8" s="308"/>
      <c r="F8" s="914">
        <f>SUM(E8:E10)</f>
        <v>0</v>
      </c>
      <c r="G8" s="1002"/>
    </row>
    <row r="9" spans="1:7" ht="21" customHeight="1">
      <c r="A9" s="933"/>
      <c r="B9" s="988"/>
      <c r="C9" s="993"/>
      <c r="D9" s="986" t="s">
        <v>311</v>
      </c>
      <c r="E9" s="1004"/>
      <c r="F9" s="914"/>
      <c r="G9" s="1002"/>
    </row>
    <row r="10" spans="1:7" ht="21" customHeight="1">
      <c r="A10" s="933"/>
      <c r="B10" s="988"/>
      <c r="C10" s="993"/>
      <c r="D10" s="986"/>
      <c r="E10" s="1004"/>
      <c r="F10" s="914"/>
      <c r="G10" s="1002"/>
    </row>
    <row r="11" spans="1:7" ht="21" customHeight="1">
      <c r="A11" s="933"/>
      <c r="B11" s="497"/>
      <c r="C11" s="500" t="s">
        <v>919</v>
      </c>
      <c r="D11" s="498" t="s">
        <v>920</v>
      </c>
      <c r="E11" s="499"/>
      <c r="F11" s="495">
        <f>SUM(E11)</f>
        <v>0</v>
      </c>
      <c r="G11" s="1002"/>
    </row>
    <row r="12" spans="1:7" ht="42" customHeight="1">
      <c r="A12" s="933"/>
      <c r="B12" s="376"/>
      <c r="C12" s="378" t="s">
        <v>833</v>
      </c>
      <c r="D12" s="377" t="s">
        <v>834</v>
      </c>
      <c r="E12" s="374"/>
      <c r="F12" s="375">
        <f>SUM(E12:E12)</f>
        <v>0</v>
      </c>
      <c r="G12" s="1003"/>
    </row>
    <row r="13" spans="1:7" ht="21" customHeight="1">
      <c r="A13" s="933"/>
      <c r="B13" s="991" t="s">
        <v>148</v>
      </c>
      <c r="C13" s="989" t="s">
        <v>173</v>
      </c>
      <c r="D13" s="204" t="s">
        <v>316</v>
      </c>
      <c r="E13" s="309"/>
      <c r="F13" s="999">
        <f>SUM(E13:E15)</f>
        <v>0</v>
      </c>
      <c r="G13" s="995">
        <f>SUM(F13:F22)</f>
        <v>0</v>
      </c>
    </row>
    <row r="14" spans="1:7" ht="21" customHeight="1">
      <c r="A14" s="933"/>
      <c r="B14" s="991"/>
      <c r="C14" s="989"/>
      <c r="D14" s="204" t="s">
        <v>314</v>
      </c>
      <c r="E14" s="309"/>
      <c r="F14" s="999"/>
      <c r="G14" s="996"/>
    </row>
    <row r="15" spans="1:7" ht="21" customHeight="1">
      <c r="A15" s="933"/>
      <c r="B15" s="991"/>
      <c r="C15" s="989"/>
      <c r="D15" s="205" t="s">
        <v>317</v>
      </c>
      <c r="E15" s="309"/>
      <c r="F15" s="999"/>
      <c r="G15" s="996"/>
    </row>
    <row r="16" spans="1:7" ht="21" customHeight="1">
      <c r="A16" s="933"/>
      <c r="B16" s="991"/>
      <c r="C16" s="989" t="s">
        <v>179</v>
      </c>
      <c r="D16" s="990" t="s">
        <v>326</v>
      </c>
      <c r="E16" s="1000"/>
      <c r="F16" s="999">
        <f>SUM(E16:E19)</f>
        <v>0</v>
      </c>
      <c r="G16" s="996"/>
    </row>
    <row r="17" spans="1:7" ht="21" customHeight="1">
      <c r="A17" s="933"/>
      <c r="B17" s="991"/>
      <c r="C17" s="989"/>
      <c r="D17" s="990"/>
      <c r="E17" s="1000"/>
      <c r="F17" s="999"/>
      <c r="G17" s="996"/>
    </row>
    <row r="18" spans="1:7" ht="21" customHeight="1">
      <c r="A18" s="933"/>
      <c r="B18" s="991"/>
      <c r="C18" s="989"/>
      <c r="D18" s="990" t="s">
        <v>327</v>
      </c>
      <c r="E18" s="1000"/>
      <c r="F18" s="999"/>
      <c r="G18" s="996"/>
    </row>
    <row r="19" spans="1:7" ht="21" customHeight="1">
      <c r="A19" s="933"/>
      <c r="B19" s="991"/>
      <c r="C19" s="989"/>
      <c r="D19" s="990"/>
      <c r="E19" s="1000"/>
      <c r="F19" s="999"/>
      <c r="G19" s="996"/>
    </row>
    <row r="20" spans="1:7" ht="21" customHeight="1">
      <c r="A20" s="933"/>
      <c r="B20" s="991"/>
      <c r="C20" s="994" t="s">
        <v>174</v>
      </c>
      <c r="D20" s="204" t="s">
        <v>313</v>
      </c>
      <c r="E20" s="309"/>
      <c r="F20" s="999">
        <f>SUM(E20:E22)</f>
        <v>0</v>
      </c>
      <c r="G20" s="996"/>
    </row>
    <row r="21" spans="1:7" ht="21" customHeight="1">
      <c r="A21" s="933"/>
      <c r="B21" s="991"/>
      <c r="C21" s="994"/>
      <c r="D21" s="204" t="s">
        <v>907</v>
      </c>
      <c r="E21" s="435"/>
      <c r="F21" s="999"/>
      <c r="G21" s="996"/>
    </row>
    <row r="22" spans="1:7" ht="33.75" customHeight="1">
      <c r="A22" s="933"/>
      <c r="B22" s="991"/>
      <c r="C22" s="994"/>
      <c r="D22" s="206" t="s">
        <v>315</v>
      </c>
      <c r="E22" s="309"/>
      <c r="F22" s="999"/>
      <c r="G22" s="997"/>
    </row>
    <row r="23" spans="1:7" ht="37.5" customHeight="1">
      <c r="A23" s="933"/>
      <c r="B23" s="988" t="s">
        <v>149</v>
      </c>
      <c r="C23" s="254" t="s">
        <v>318</v>
      </c>
      <c r="D23" s="170" t="s">
        <v>319</v>
      </c>
      <c r="E23" s="308"/>
      <c r="F23" s="171">
        <f>SUM(E23:E23)</f>
        <v>0</v>
      </c>
      <c r="G23" s="913">
        <f>SUM(F23:F28)</f>
        <v>0</v>
      </c>
    </row>
    <row r="24" spans="1:7" ht="37.5" customHeight="1">
      <c r="A24" s="933"/>
      <c r="B24" s="988"/>
      <c r="C24" s="254" t="s">
        <v>320</v>
      </c>
      <c r="D24" s="170" t="s">
        <v>321</v>
      </c>
      <c r="E24" s="308"/>
      <c r="F24" s="171">
        <f>SUM(E24:E24)</f>
        <v>0</v>
      </c>
      <c r="G24" s="914"/>
    </row>
    <row r="25" spans="1:7" ht="21" customHeight="1">
      <c r="A25" s="933"/>
      <c r="B25" s="988"/>
      <c r="C25" s="992" t="s">
        <v>322</v>
      </c>
      <c r="D25" s="986" t="s">
        <v>323</v>
      </c>
      <c r="E25" s="1004"/>
      <c r="F25" s="914">
        <f>SUM(E25:E26)</f>
        <v>0</v>
      </c>
      <c r="G25" s="914"/>
    </row>
    <row r="26" spans="1:7" ht="21" customHeight="1">
      <c r="A26" s="933"/>
      <c r="B26" s="988"/>
      <c r="C26" s="992"/>
      <c r="D26" s="986"/>
      <c r="E26" s="1004"/>
      <c r="F26" s="914"/>
      <c r="G26" s="914"/>
    </row>
    <row r="27" spans="1:7" ht="21" customHeight="1">
      <c r="A27" s="933"/>
      <c r="B27" s="988"/>
      <c r="C27" s="992" t="s">
        <v>324</v>
      </c>
      <c r="D27" s="986" t="s">
        <v>325</v>
      </c>
      <c r="E27" s="1004"/>
      <c r="F27" s="914">
        <f>SUM(E27:E28)</f>
        <v>0</v>
      </c>
      <c r="G27" s="914"/>
    </row>
    <row r="28" spans="1:7" ht="21" customHeight="1">
      <c r="A28" s="933"/>
      <c r="B28" s="988"/>
      <c r="C28" s="992"/>
      <c r="D28" s="986"/>
      <c r="E28" s="1004"/>
      <c r="F28" s="914"/>
      <c r="G28" s="998"/>
    </row>
    <row r="29" spans="1:7" ht="15">
      <c r="A29" s="125"/>
      <c r="B29" s="126"/>
      <c r="C29" s="255"/>
      <c r="D29" s="126"/>
      <c r="E29" s="310">
        <f>SUM(E2:E28)</f>
        <v>0</v>
      </c>
      <c r="F29" s="310"/>
      <c r="G29" s="310">
        <f>SUM(G2:G28)</f>
        <v>0</v>
      </c>
    </row>
    <row r="30" spans="1:7">
      <c r="E30" s="311"/>
      <c r="F30" s="311"/>
      <c r="G30" s="311"/>
    </row>
    <row r="31" spans="1:7" s="491" customFormat="1">
      <c r="C31" s="492"/>
    </row>
    <row r="32" spans="1:7" s="491" customFormat="1">
      <c r="C32" s="492"/>
    </row>
    <row r="33" spans="3:3" s="491" customFormat="1">
      <c r="C33" s="492"/>
    </row>
    <row r="34" spans="3:3" s="491" customFormat="1">
      <c r="C34" s="492"/>
    </row>
    <row r="35" spans="3:3" s="491" customFormat="1">
      <c r="C35" s="492"/>
    </row>
    <row r="36" spans="3:3" s="491" customFormat="1">
      <c r="C36" s="492"/>
    </row>
    <row r="37" spans="3:3" s="491" customFormat="1">
      <c r="C37" s="492"/>
    </row>
    <row r="38" spans="3:3" s="491" customFormat="1">
      <c r="C38" s="492"/>
    </row>
    <row r="39" spans="3:3" s="491" customFormat="1">
      <c r="C39" s="492"/>
    </row>
    <row r="40" spans="3:3" s="491" customFormat="1">
      <c r="C40" s="492"/>
    </row>
    <row r="41" spans="3:3" s="491" customFormat="1">
      <c r="C41" s="492"/>
    </row>
    <row r="42" spans="3:3" s="491" customFormat="1">
      <c r="C42" s="492"/>
    </row>
    <row r="43" spans="3:3" s="491" customFormat="1">
      <c r="C43" s="492"/>
    </row>
    <row r="44" spans="3:3" s="491" customFormat="1">
      <c r="C44" s="492"/>
    </row>
    <row r="45" spans="3:3" s="491" customFormat="1">
      <c r="C45" s="492"/>
    </row>
    <row r="46" spans="3:3" s="491" customFormat="1">
      <c r="C46" s="492"/>
    </row>
    <row r="47" spans="3:3" s="491" customFormat="1">
      <c r="C47" s="492"/>
    </row>
    <row r="48" spans="3:3" s="491" customFormat="1">
      <c r="C48" s="492"/>
    </row>
    <row r="49" spans="3:3" s="491" customFormat="1">
      <c r="C49" s="492"/>
    </row>
    <row r="50" spans="3:3" s="491" customFormat="1">
      <c r="C50" s="492"/>
    </row>
    <row r="51" spans="3:3" s="491" customFormat="1">
      <c r="C51" s="492"/>
    </row>
    <row r="52" spans="3:3" s="491" customFormat="1">
      <c r="C52" s="492"/>
    </row>
    <row r="53" spans="3:3" s="491" customFormat="1">
      <c r="C53" s="492"/>
    </row>
    <row r="54" spans="3:3" s="491" customFormat="1">
      <c r="C54" s="492"/>
    </row>
    <row r="55" spans="3:3" s="491" customFormat="1">
      <c r="C55" s="492"/>
    </row>
    <row r="56" spans="3:3" s="491" customFormat="1">
      <c r="C56" s="492"/>
    </row>
    <row r="57" spans="3:3" s="491" customFormat="1">
      <c r="C57" s="492"/>
    </row>
    <row r="58" spans="3:3" s="491" customFormat="1">
      <c r="C58" s="492"/>
    </row>
    <row r="59" spans="3:3" s="491" customFormat="1">
      <c r="C59" s="492"/>
    </row>
    <row r="60" spans="3:3" s="491" customFormat="1">
      <c r="C60" s="492"/>
    </row>
    <row r="61" spans="3:3" s="491" customFormat="1">
      <c r="C61" s="492"/>
    </row>
    <row r="62" spans="3:3" s="491" customFormat="1">
      <c r="C62" s="492"/>
    </row>
    <row r="63" spans="3:3" s="491" customFormat="1">
      <c r="C63" s="492"/>
    </row>
    <row r="64" spans="3:3" s="491" customFormat="1">
      <c r="C64" s="492"/>
    </row>
    <row r="65" spans="3:3" s="491" customFormat="1">
      <c r="C65" s="492"/>
    </row>
    <row r="66" spans="3:3" s="491" customFormat="1">
      <c r="C66" s="492"/>
    </row>
    <row r="67" spans="3:3" s="491" customFormat="1">
      <c r="C67" s="492"/>
    </row>
    <row r="68" spans="3:3" s="491" customFormat="1">
      <c r="C68" s="492"/>
    </row>
    <row r="69" spans="3:3" s="491" customFormat="1">
      <c r="C69" s="492"/>
    </row>
    <row r="70" spans="3:3" s="491" customFormat="1">
      <c r="C70" s="492"/>
    </row>
    <row r="71" spans="3:3" s="491" customFormat="1">
      <c r="C71" s="492"/>
    </row>
    <row r="72" spans="3:3" s="491" customFormat="1">
      <c r="C72" s="492"/>
    </row>
    <row r="73" spans="3:3" s="491" customFormat="1">
      <c r="C73" s="492"/>
    </row>
    <row r="74" spans="3:3" s="491" customFormat="1">
      <c r="C74" s="492"/>
    </row>
    <row r="75" spans="3:3" s="491" customFormat="1">
      <c r="C75" s="492"/>
    </row>
    <row r="76" spans="3:3" s="491" customFormat="1">
      <c r="C76" s="492"/>
    </row>
    <row r="77" spans="3:3" s="491" customFormat="1">
      <c r="C77" s="492"/>
    </row>
    <row r="78" spans="3:3" s="491" customFormat="1">
      <c r="C78" s="492"/>
    </row>
    <row r="79" spans="3:3" s="491" customFormat="1">
      <c r="C79" s="492"/>
    </row>
    <row r="80" spans="3:3" s="491" customFormat="1">
      <c r="C80" s="492"/>
    </row>
    <row r="81" spans="3:3" s="491" customFormat="1">
      <c r="C81" s="492"/>
    </row>
    <row r="82" spans="3:3" s="491" customFormat="1">
      <c r="C82" s="492"/>
    </row>
    <row r="83" spans="3:3" s="491" customFormat="1">
      <c r="C83" s="492"/>
    </row>
    <row r="84" spans="3:3" s="491" customFormat="1">
      <c r="C84" s="492"/>
    </row>
    <row r="85" spans="3:3" s="491" customFormat="1">
      <c r="C85" s="492"/>
    </row>
    <row r="86" spans="3:3" s="491" customFormat="1">
      <c r="C86" s="492"/>
    </row>
    <row r="87" spans="3:3" s="491" customFormat="1">
      <c r="C87" s="492"/>
    </row>
    <row r="88" spans="3:3" s="491" customFormat="1">
      <c r="C88" s="492"/>
    </row>
    <row r="89" spans="3:3" s="491" customFormat="1">
      <c r="C89" s="492"/>
    </row>
    <row r="90" spans="3:3" s="491" customFormat="1">
      <c r="C90" s="492"/>
    </row>
    <row r="91" spans="3:3" s="491" customFormat="1">
      <c r="C91" s="492"/>
    </row>
    <row r="92" spans="3:3" s="491" customFormat="1">
      <c r="C92" s="492"/>
    </row>
    <row r="93" spans="3:3" s="491" customFormat="1">
      <c r="C93" s="492"/>
    </row>
    <row r="94" spans="3:3" s="491" customFormat="1">
      <c r="C94" s="492"/>
    </row>
    <row r="95" spans="3:3" s="491" customFormat="1">
      <c r="C95" s="492"/>
    </row>
    <row r="96" spans="3:3" s="491" customFormat="1">
      <c r="C96" s="492"/>
    </row>
    <row r="97" spans="3:3" s="491" customFormat="1">
      <c r="C97" s="492"/>
    </row>
    <row r="98" spans="3:3" s="491" customFormat="1">
      <c r="C98" s="492"/>
    </row>
    <row r="99" spans="3:3" s="491" customFormat="1">
      <c r="C99" s="492"/>
    </row>
    <row r="100" spans="3:3" s="491" customFormat="1">
      <c r="C100" s="492"/>
    </row>
    <row r="101" spans="3:3" s="491" customFormat="1">
      <c r="C101" s="492"/>
    </row>
    <row r="102" spans="3:3" s="491" customFormat="1">
      <c r="C102" s="492"/>
    </row>
    <row r="103" spans="3:3" s="491" customFormat="1">
      <c r="C103" s="492"/>
    </row>
    <row r="104" spans="3:3" s="491" customFormat="1">
      <c r="C104" s="492"/>
    </row>
    <row r="105" spans="3:3" s="491" customFormat="1">
      <c r="C105" s="492"/>
    </row>
    <row r="106" spans="3:3" s="491" customFormat="1">
      <c r="C106" s="492"/>
    </row>
    <row r="107" spans="3:3" s="491" customFormat="1">
      <c r="C107" s="492"/>
    </row>
    <row r="108" spans="3:3" s="491" customFormat="1">
      <c r="C108" s="492"/>
    </row>
    <row r="109" spans="3:3" s="491" customFormat="1">
      <c r="C109" s="492"/>
    </row>
    <row r="110" spans="3:3" s="491" customFormat="1">
      <c r="C110" s="492"/>
    </row>
    <row r="111" spans="3:3" s="491" customFormat="1">
      <c r="C111" s="492"/>
    </row>
    <row r="112" spans="3:3" s="491" customFormat="1">
      <c r="C112" s="492"/>
    </row>
    <row r="113" spans="3:3" s="491" customFormat="1">
      <c r="C113" s="492"/>
    </row>
    <row r="114" spans="3:3" s="491" customFormat="1">
      <c r="C114" s="492"/>
    </row>
    <row r="115" spans="3:3" s="491" customFormat="1">
      <c r="C115" s="492"/>
    </row>
    <row r="116" spans="3:3" s="491" customFormat="1">
      <c r="C116" s="492"/>
    </row>
  </sheetData>
  <mergeCells count="39">
    <mergeCell ref="F27:F28"/>
    <mergeCell ref="E27:E28"/>
    <mergeCell ref="F4:F5"/>
    <mergeCell ref="F8:F10"/>
    <mergeCell ref="F13:F15"/>
    <mergeCell ref="F16:F19"/>
    <mergeCell ref="E9:E10"/>
    <mergeCell ref="E6:E7"/>
    <mergeCell ref="G13:G22"/>
    <mergeCell ref="G23:G28"/>
    <mergeCell ref="F2:F3"/>
    <mergeCell ref="C27:C28"/>
    <mergeCell ref="D27:D28"/>
    <mergeCell ref="F20:F22"/>
    <mergeCell ref="E16:E17"/>
    <mergeCell ref="E18:E19"/>
    <mergeCell ref="G2:G12"/>
    <mergeCell ref="E25:E26"/>
    <mergeCell ref="F25:F26"/>
    <mergeCell ref="E2:E3"/>
    <mergeCell ref="F6:F7"/>
    <mergeCell ref="C8:C10"/>
    <mergeCell ref="D9:D10"/>
    <mergeCell ref="C6:C7"/>
    <mergeCell ref="A2:A28"/>
    <mergeCell ref="D6:D7"/>
    <mergeCell ref="D2:D3"/>
    <mergeCell ref="B23:B28"/>
    <mergeCell ref="D25:D26"/>
    <mergeCell ref="B2:B10"/>
    <mergeCell ref="C16:C19"/>
    <mergeCell ref="D16:D17"/>
    <mergeCell ref="D18:D19"/>
    <mergeCell ref="B13:B22"/>
    <mergeCell ref="C25:C26"/>
    <mergeCell ref="C2:C3"/>
    <mergeCell ref="C4:C5"/>
    <mergeCell ref="C20:C22"/>
    <mergeCell ref="C13:C15"/>
  </mergeCells>
  <pageMargins left="0.7" right="0.7" top="0.75" bottom="0.75" header="0.3" footer="0.3"/>
  <pageSetup scale="60" orientation="portrait" r:id="rId1"/>
  <ignoredErrors>
    <ignoredError sqref="F16 F20 F8 F13 F6 F25" formulaRange="1"/>
    <ignoredError sqref="F4" formula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89"/>
  <sheetViews>
    <sheetView showGridLines="0" topLeftCell="C1" zoomScale="90" zoomScaleNormal="90" zoomScaleSheetLayoutView="120" workbookViewId="0">
      <selection activeCell="D7" sqref="D7"/>
    </sheetView>
  </sheetViews>
  <sheetFormatPr baseColWidth="10" defaultRowHeight="15.75"/>
  <cols>
    <col min="1" max="1" width="11.7109375" style="75" bestFit="1" customWidth="1"/>
    <col min="2" max="2" width="25.85546875" style="75" bestFit="1" customWidth="1"/>
    <col min="3" max="3" width="17.140625" style="250" bestFit="1" customWidth="1"/>
    <col min="4" max="4" width="29.7109375" style="75" bestFit="1" customWidth="1"/>
    <col min="5" max="6" width="14.85546875" style="75" bestFit="1" customWidth="1"/>
    <col min="7" max="49" width="11.42578125" style="465"/>
    <col min="50" max="16384" width="11.42578125" style="75"/>
  </cols>
  <sheetData>
    <row r="1" spans="1:6" ht="39.75" customHeight="1">
      <c r="A1" s="73" t="s">
        <v>146</v>
      </c>
      <c r="B1" s="74" t="s">
        <v>152</v>
      </c>
      <c r="C1" s="74" t="s">
        <v>147</v>
      </c>
      <c r="D1" s="145" t="s">
        <v>248</v>
      </c>
      <c r="E1" s="184" t="s">
        <v>160</v>
      </c>
      <c r="F1" s="443" t="s">
        <v>158</v>
      </c>
    </row>
    <row r="2" spans="1:6" ht="28.5" customHeight="1">
      <c r="A2" s="1005" t="s">
        <v>105</v>
      </c>
      <c r="B2" s="1007" t="s">
        <v>2</v>
      </c>
      <c r="C2" s="186" t="s">
        <v>29</v>
      </c>
      <c r="D2" s="346"/>
      <c r="E2" s="350">
        <f t="shared" ref="E2:E7" si="0">SUM(D2:D2)</f>
        <v>0</v>
      </c>
      <c r="F2" s="880">
        <f>SUM(E2:E3)</f>
        <v>0</v>
      </c>
    </row>
    <row r="3" spans="1:6" ht="28.5" customHeight="1">
      <c r="A3" s="1006"/>
      <c r="B3" s="1008"/>
      <c r="C3" s="268" t="s">
        <v>1163</v>
      </c>
      <c r="D3" s="347"/>
      <c r="E3" s="351">
        <f t="shared" si="0"/>
        <v>0</v>
      </c>
      <c r="F3" s="882"/>
    </row>
    <row r="4" spans="1:6" ht="28.5" customHeight="1">
      <c r="A4" s="1006"/>
      <c r="B4" s="1009" t="s">
        <v>155</v>
      </c>
      <c r="C4" s="269" t="s">
        <v>264</v>
      </c>
      <c r="D4" s="345">
        <v>3</v>
      </c>
      <c r="E4" s="349">
        <f t="shared" si="0"/>
        <v>3</v>
      </c>
      <c r="F4" s="983">
        <f>SUM(E4:E6)</f>
        <v>5</v>
      </c>
    </row>
    <row r="5" spans="1:6" ht="28.5" customHeight="1">
      <c r="A5" s="1006"/>
      <c r="B5" s="1010"/>
      <c r="C5" s="189" t="s">
        <v>60</v>
      </c>
      <c r="D5" s="345"/>
      <c r="E5" s="349">
        <f t="shared" si="0"/>
        <v>0</v>
      </c>
      <c r="F5" s="984"/>
    </row>
    <row r="6" spans="1:6" ht="28.5" customHeight="1">
      <c r="A6" s="1006"/>
      <c r="B6" s="1011"/>
      <c r="C6" s="270" t="s">
        <v>68</v>
      </c>
      <c r="D6" s="392">
        <v>2</v>
      </c>
      <c r="E6" s="352">
        <f t="shared" si="0"/>
        <v>2</v>
      </c>
      <c r="F6" s="985"/>
    </row>
    <row r="7" spans="1:6" ht="28.5" customHeight="1">
      <c r="A7" s="1006"/>
      <c r="B7" s="257" t="s">
        <v>149</v>
      </c>
      <c r="C7" s="271" t="s">
        <v>275</v>
      </c>
      <c r="D7" s="348"/>
      <c r="E7" s="353">
        <f t="shared" si="0"/>
        <v>0</v>
      </c>
      <c r="F7" s="340">
        <f>SUM(E7)</f>
        <v>0</v>
      </c>
    </row>
    <row r="8" spans="1:6" ht="16.5">
      <c r="A8" s="949"/>
      <c r="B8" s="872"/>
      <c r="C8" s="872"/>
      <c r="D8" s="76">
        <f>SUM(D2:D7)</f>
        <v>5</v>
      </c>
      <c r="E8" s="76">
        <f>SUM(E2:E7)</f>
        <v>5</v>
      </c>
      <c r="F8" s="76">
        <f>SUM(F2:F7)</f>
        <v>5</v>
      </c>
    </row>
    <row r="11" spans="1:6" s="465" customFormat="1">
      <c r="C11" s="468"/>
    </row>
    <row r="12" spans="1:6" s="465" customFormat="1">
      <c r="C12" s="468"/>
    </row>
    <row r="13" spans="1:6" s="465" customFormat="1">
      <c r="C13" s="468"/>
    </row>
    <row r="14" spans="1:6" s="465" customFormat="1">
      <c r="C14" s="468"/>
    </row>
    <row r="15" spans="1:6" s="465" customFormat="1">
      <c r="C15" s="468"/>
    </row>
    <row r="16" spans="1:6" s="465" customFormat="1">
      <c r="C16" s="468"/>
    </row>
    <row r="17" spans="3:3" s="465" customFormat="1">
      <c r="C17" s="468"/>
    </row>
    <row r="18" spans="3:3" s="465" customFormat="1">
      <c r="C18" s="468"/>
    </row>
    <row r="19" spans="3:3" s="465" customFormat="1">
      <c r="C19" s="468"/>
    </row>
    <row r="20" spans="3:3" s="465" customFormat="1">
      <c r="C20" s="468"/>
    </row>
    <row r="21" spans="3:3" s="465" customFormat="1">
      <c r="C21" s="468"/>
    </row>
    <row r="22" spans="3:3" s="465" customFormat="1">
      <c r="C22" s="468"/>
    </row>
    <row r="23" spans="3:3" s="465" customFormat="1">
      <c r="C23" s="468"/>
    </row>
    <row r="24" spans="3:3" s="465" customFormat="1">
      <c r="C24" s="468"/>
    </row>
    <row r="25" spans="3:3" s="465" customFormat="1">
      <c r="C25" s="468"/>
    </row>
    <row r="26" spans="3:3" s="465" customFormat="1">
      <c r="C26" s="468"/>
    </row>
    <row r="27" spans="3:3" s="465" customFormat="1">
      <c r="C27" s="468"/>
    </row>
    <row r="28" spans="3:3" s="465" customFormat="1">
      <c r="C28" s="468"/>
    </row>
    <row r="29" spans="3:3" s="465" customFormat="1">
      <c r="C29" s="468"/>
    </row>
    <row r="30" spans="3:3" s="465" customFormat="1">
      <c r="C30" s="468"/>
    </row>
    <row r="31" spans="3:3" s="465" customFormat="1">
      <c r="C31" s="468"/>
    </row>
    <row r="32" spans="3:3" s="465" customFormat="1">
      <c r="C32" s="468"/>
    </row>
    <row r="33" spans="3:3" s="465" customFormat="1">
      <c r="C33" s="468"/>
    </row>
    <row r="34" spans="3:3" s="465" customFormat="1">
      <c r="C34" s="468"/>
    </row>
    <row r="35" spans="3:3" s="465" customFormat="1">
      <c r="C35" s="468"/>
    </row>
    <row r="36" spans="3:3" s="465" customFormat="1">
      <c r="C36" s="468"/>
    </row>
    <row r="37" spans="3:3" s="465" customFormat="1">
      <c r="C37" s="468"/>
    </row>
    <row r="38" spans="3:3" s="465" customFormat="1">
      <c r="C38" s="468"/>
    </row>
    <row r="39" spans="3:3" s="465" customFormat="1">
      <c r="C39" s="468"/>
    </row>
    <row r="40" spans="3:3" s="465" customFormat="1">
      <c r="C40" s="468"/>
    </row>
    <row r="41" spans="3:3" s="465" customFormat="1">
      <c r="C41" s="468"/>
    </row>
    <row r="42" spans="3:3" s="465" customFormat="1">
      <c r="C42" s="468"/>
    </row>
    <row r="43" spans="3:3" s="465" customFormat="1">
      <c r="C43" s="468"/>
    </row>
    <row r="44" spans="3:3" s="465" customFormat="1">
      <c r="C44" s="468"/>
    </row>
    <row r="45" spans="3:3" s="465" customFormat="1">
      <c r="C45" s="468"/>
    </row>
    <row r="46" spans="3:3" s="465" customFormat="1">
      <c r="C46" s="468"/>
    </row>
    <row r="47" spans="3:3" s="465" customFormat="1">
      <c r="C47" s="468"/>
    </row>
    <row r="48" spans="3:3" s="465" customFormat="1">
      <c r="C48" s="468"/>
    </row>
    <row r="49" spans="3:3" s="465" customFormat="1">
      <c r="C49" s="468"/>
    </row>
    <row r="50" spans="3:3" s="465" customFormat="1">
      <c r="C50" s="468"/>
    </row>
    <row r="51" spans="3:3" s="465" customFormat="1">
      <c r="C51" s="468"/>
    </row>
    <row r="52" spans="3:3" s="465" customFormat="1">
      <c r="C52" s="468"/>
    </row>
    <row r="53" spans="3:3" s="465" customFormat="1">
      <c r="C53" s="468"/>
    </row>
    <row r="54" spans="3:3" s="465" customFormat="1">
      <c r="C54" s="468"/>
    </row>
    <row r="55" spans="3:3" s="465" customFormat="1">
      <c r="C55" s="468"/>
    </row>
    <row r="56" spans="3:3" s="465" customFormat="1">
      <c r="C56" s="468"/>
    </row>
    <row r="57" spans="3:3" s="465" customFormat="1">
      <c r="C57" s="468"/>
    </row>
    <row r="58" spans="3:3" s="465" customFormat="1">
      <c r="C58" s="468"/>
    </row>
    <row r="59" spans="3:3" s="465" customFormat="1">
      <c r="C59" s="468"/>
    </row>
    <row r="60" spans="3:3" s="465" customFormat="1">
      <c r="C60" s="468"/>
    </row>
    <row r="61" spans="3:3" s="465" customFormat="1">
      <c r="C61" s="468"/>
    </row>
    <row r="62" spans="3:3" s="465" customFormat="1">
      <c r="C62" s="468"/>
    </row>
    <row r="63" spans="3:3" s="465" customFormat="1">
      <c r="C63" s="468"/>
    </row>
    <row r="64" spans="3:3" s="465" customFormat="1">
      <c r="C64" s="468"/>
    </row>
    <row r="65" spans="3:3" s="465" customFormat="1">
      <c r="C65" s="468"/>
    </row>
    <row r="66" spans="3:3" s="465" customFormat="1">
      <c r="C66" s="468"/>
    </row>
    <row r="67" spans="3:3" s="465" customFormat="1">
      <c r="C67" s="468"/>
    </row>
    <row r="68" spans="3:3" s="465" customFormat="1">
      <c r="C68" s="468"/>
    </row>
    <row r="69" spans="3:3" s="465" customFormat="1">
      <c r="C69" s="468"/>
    </row>
    <row r="70" spans="3:3" s="465" customFormat="1">
      <c r="C70" s="468"/>
    </row>
    <row r="71" spans="3:3" s="465" customFormat="1">
      <c r="C71" s="468"/>
    </row>
    <row r="72" spans="3:3" s="465" customFormat="1">
      <c r="C72" s="468"/>
    </row>
    <row r="73" spans="3:3" s="465" customFormat="1">
      <c r="C73" s="468"/>
    </row>
    <row r="74" spans="3:3" s="465" customFormat="1">
      <c r="C74" s="468"/>
    </row>
    <row r="75" spans="3:3" s="465" customFormat="1">
      <c r="C75" s="468"/>
    </row>
    <row r="76" spans="3:3" s="465" customFormat="1">
      <c r="C76" s="468"/>
    </row>
    <row r="77" spans="3:3" s="465" customFormat="1">
      <c r="C77" s="468"/>
    </row>
    <row r="78" spans="3:3" s="465" customFormat="1">
      <c r="C78" s="468"/>
    </row>
    <row r="79" spans="3:3" s="465" customFormat="1">
      <c r="C79" s="468"/>
    </row>
    <row r="80" spans="3:3" s="465" customFormat="1">
      <c r="C80" s="468"/>
    </row>
    <row r="81" spans="3:3" s="465" customFormat="1">
      <c r="C81" s="468"/>
    </row>
    <row r="82" spans="3:3" s="465" customFormat="1">
      <c r="C82" s="468"/>
    </row>
    <row r="83" spans="3:3" s="465" customFormat="1">
      <c r="C83" s="468"/>
    </row>
    <row r="84" spans="3:3" s="465" customFormat="1">
      <c r="C84" s="468"/>
    </row>
    <row r="85" spans="3:3" s="465" customFormat="1">
      <c r="C85" s="468"/>
    </row>
    <row r="86" spans="3:3" s="465" customFormat="1">
      <c r="C86" s="468"/>
    </row>
    <row r="87" spans="3:3" s="465" customFormat="1">
      <c r="C87" s="468"/>
    </row>
    <row r="88" spans="3:3" s="465" customFormat="1">
      <c r="C88" s="468"/>
    </row>
    <row r="89" spans="3:3" s="465" customFormat="1">
      <c r="C89" s="468"/>
    </row>
  </sheetData>
  <mergeCells count="6">
    <mergeCell ref="A2:A7"/>
    <mergeCell ref="A8:C8"/>
    <mergeCell ref="B2:B3"/>
    <mergeCell ref="B4:B6"/>
    <mergeCell ref="F2:F3"/>
    <mergeCell ref="F4:F6"/>
  </mergeCells>
  <pageMargins left="0.7" right="0.7" top="0.75" bottom="0.75" header="0.3" footer="0.3"/>
  <pageSetup scale="82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opLeftCell="C27" zoomScale="90" zoomScaleNormal="90" workbookViewId="0">
      <selection activeCell="E40" sqref="E40"/>
    </sheetView>
  </sheetViews>
  <sheetFormatPr baseColWidth="10" defaultRowHeight="21" customHeight="1"/>
  <cols>
    <col min="1" max="1" width="16.140625" style="314" customWidth="1"/>
    <col min="2" max="2" width="16.85546875" style="314" customWidth="1"/>
    <col min="3" max="3" width="18" style="314" customWidth="1"/>
    <col min="4" max="4" width="18.140625" style="314" customWidth="1"/>
    <col min="5" max="5" width="16.85546875" style="639" customWidth="1"/>
    <col min="6" max="6" width="18.140625" style="314" customWidth="1"/>
    <col min="7" max="7" width="19.42578125" style="314" customWidth="1"/>
    <col min="8" max="16384" width="11.42578125" style="314"/>
  </cols>
  <sheetData>
    <row r="1" spans="1:7" ht="36" customHeight="1">
      <c r="A1" s="644" t="s">
        <v>146</v>
      </c>
      <c r="B1" s="645" t="s">
        <v>152</v>
      </c>
      <c r="C1" s="645" t="s">
        <v>147</v>
      </c>
      <c r="D1" s="645" t="s">
        <v>289</v>
      </c>
      <c r="E1" s="645" t="s">
        <v>251</v>
      </c>
      <c r="F1" s="645" t="s">
        <v>160</v>
      </c>
      <c r="G1" s="646" t="s">
        <v>158</v>
      </c>
    </row>
    <row r="2" spans="1:7" ht="21" customHeight="1">
      <c r="A2" s="1028" t="s">
        <v>945</v>
      </c>
      <c r="B2" s="1019" t="s">
        <v>144</v>
      </c>
      <c r="C2" s="1016" t="s">
        <v>965</v>
      </c>
      <c r="D2" s="649" t="s">
        <v>357</v>
      </c>
      <c r="E2" s="650"/>
      <c r="F2" s="1019">
        <f>SUM(E2:E5)</f>
        <v>3</v>
      </c>
      <c r="G2" s="1016">
        <f>SUM(F2:F23)</f>
        <v>18</v>
      </c>
    </row>
    <row r="3" spans="1:7" ht="21" customHeight="1">
      <c r="A3" s="1029"/>
      <c r="B3" s="1020"/>
      <c r="C3" s="1017"/>
      <c r="D3" s="651" t="s">
        <v>304</v>
      </c>
      <c r="E3" s="647"/>
      <c r="F3" s="1020"/>
      <c r="G3" s="1017"/>
    </row>
    <row r="4" spans="1:7" ht="21" customHeight="1">
      <c r="A4" s="1029"/>
      <c r="B4" s="1020"/>
      <c r="C4" s="1017"/>
      <c r="D4" s="651" t="s">
        <v>1018</v>
      </c>
      <c r="E4" s="647"/>
      <c r="F4" s="1020"/>
      <c r="G4" s="1017"/>
    </row>
    <row r="5" spans="1:7" ht="25.5" customHeight="1">
      <c r="A5" s="1029"/>
      <c r="B5" s="1020"/>
      <c r="C5" s="1017"/>
      <c r="D5" s="651" t="s">
        <v>1019</v>
      </c>
      <c r="E5" s="647">
        <v>3</v>
      </c>
      <c r="F5" s="1020"/>
      <c r="G5" s="1017"/>
    </row>
    <row r="6" spans="1:7" ht="21" customHeight="1">
      <c r="A6" s="1029"/>
      <c r="B6" s="1020"/>
      <c r="C6" s="1017" t="s">
        <v>1023</v>
      </c>
      <c r="D6" s="651" t="s">
        <v>1020</v>
      </c>
      <c r="E6" s="647">
        <v>2</v>
      </c>
      <c r="F6" s="1020">
        <f>SUM(E6:E10)</f>
        <v>6</v>
      </c>
      <c r="G6" s="1017"/>
    </row>
    <row r="7" spans="1:7" ht="21" customHeight="1">
      <c r="A7" s="1029"/>
      <c r="B7" s="1020"/>
      <c r="C7" s="1017"/>
      <c r="D7" s="651" t="s">
        <v>1021</v>
      </c>
      <c r="E7" s="647"/>
      <c r="F7" s="1020"/>
      <c r="G7" s="1017"/>
    </row>
    <row r="8" spans="1:7" ht="21" customHeight="1">
      <c r="A8" s="1029"/>
      <c r="B8" s="1020"/>
      <c r="C8" s="1017"/>
      <c r="D8" s="651" t="s">
        <v>1022</v>
      </c>
      <c r="E8" s="647">
        <v>2</v>
      </c>
      <c r="F8" s="1020"/>
      <c r="G8" s="1017"/>
    </row>
    <row r="9" spans="1:7" ht="21" customHeight="1">
      <c r="A9" s="1029"/>
      <c r="B9" s="1020"/>
      <c r="C9" s="1017"/>
      <c r="D9" s="651" t="s">
        <v>1024</v>
      </c>
      <c r="E9" s="647">
        <v>2</v>
      </c>
      <c r="F9" s="1020"/>
      <c r="G9" s="1017"/>
    </row>
    <row r="10" spans="1:7" ht="21" customHeight="1">
      <c r="A10" s="1029"/>
      <c r="B10" s="1020"/>
      <c r="C10" s="1018"/>
      <c r="D10" s="651" t="s">
        <v>290</v>
      </c>
      <c r="E10" s="647"/>
      <c r="F10" s="1020"/>
      <c r="G10" s="1017"/>
    </row>
    <row r="11" spans="1:7" ht="21" customHeight="1">
      <c r="A11" s="1029"/>
      <c r="B11" s="1020"/>
      <c r="C11" s="1016" t="s">
        <v>1134</v>
      </c>
      <c r="D11" s="651" t="s">
        <v>1020</v>
      </c>
      <c r="E11" s="647"/>
      <c r="F11" s="1020">
        <f>SUM(E11:E15)</f>
        <v>0</v>
      </c>
      <c r="G11" s="1017"/>
    </row>
    <row r="12" spans="1:7" ht="21" customHeight="1">
      <c r="A12" s="1029"/>
      <c r="B12" s="1020"/>
      <c r="C12" s="1017"/>
      <c r="D12" s="651" t="s">
        <v>1021</v>
      </c>
      <c r="E12" s="647"/>
      <c r="F12" s="1020"/>
      <c r="G12" s="1017"/>
    </row>
    <row r="13" spans="1:7" ht="21" customHeight="1">
      <c r="A13" s="1029"/>
      <c r="B13" s="1020"/>
      <c r="C13" s="1017"/>
      <c r="D13" s="651" t="s">
        <v>1022</v>
      </c>
      <c r="E13" s="647"/>
      <c r="F13" s="1020"/>
      <c r="G13" s="1017"/>
    </row>
    <row r="14" spans="1:7" ht="21" customHeight="1">
      <c r="A14" s="1029"/>
      <c r="B14" s="1020"/>
      <c r="C14" s="1017"/>
      <c r="D14" s="651" t="s">
        <v>1024</v>
      </c>
      <c r="E14" s="647"/>
      <c r="F14" s="1020"/>
      <c r="G14" s="1017"/>
    </row>
    <row r="15" spans="1:7" ht="21" customHeight="1">
      <c r="A15" s="1029"/>
      <c r="B15" s="1020"/>
      <c r="C15" s="1018"/>
      <c r="D15" s="651" t="s">
        <v>290</v>
      </c>
      <c r="E15" s="647"/>
      <c r="F15" s="1020"/>
      <c r="G15" s="1017"/>
    </row>
    <row r="16" spans="1:7" ht="21" customHeight="1">
      <c r="A16" s="1029"/>
      <c r="B16" s="1020"/>
      <c r="C16" s="1016" t="s">
        <v>1025</v>
      </c>
      <c r="D16" s="651" t="s">
        <v>1022</v>
      </c>
      <c r="E16" s="647">
        <v>2</v>
      </c>
      <c r="F16" s="1020">
        <f>SUM(E16:E19)</f>
        <v>4</v>
      </c>
      <c r="G16" s="1017"/>
    </row>
    <row r="17" spans="1:7" ht="21" customHeight="1">
      <c r="A17" s="1029"/>
      <c r="B17" s="1020"/>
      <c r="C17" s="1017"/>
      <c r="D17" s="651" t="s">
        <v>357</v>
      </c>
      <c r="E17" s="647">
        <v>2</v>
      </c>
      <c r="F17" s="1020"/>
      <c r="G17" s="1017"/>
    </row>
    <row r="18" spans="1:7" ht="21" customHeight="1">
      <c r="A18" s="1029"/>
      <c r="B18" s="1020"/>
      <c r="C18" s="1017"/>
      <c r="D18" s="651" t="s">
        <v>1024</v>
      </c>
      <c r="E18" s="647"/>
      <c r="F18" s="1020"/>
      <c r="G18" s="1017"/>
    </row>
    <row r="19" spans="1:7" ht="21" customHeight="1">
      <c r="A19" s="1029"/>
      <c r="B19" s="1020"/>
      <c r="C19" s="1017"/>
      <c r="D19" s="651" t="s">
        <v>304</v>
      </c>
      <c r="E19" s="647"/>
      <c r="F19" s="1020"/>
      <c r="G19" s="1017"/>
    </row>
    <row r="20" spans="1:7" ht="21" customHeight="1">
      <c r="A20" s="1029"/>
      <c r="B20" s="1020"/>
      <c r="C20" s="1017" t="s">
        <v>1026</v>
      </c>
      <c r="D20" s="651" t="s">
        <v>1022</v>
      </c>
      <c r="E20" s="647">
        <v>3</v>
      </c>
      <c r="F20" s="1021">
        <f>SUM(E20:E23)</f>
        <v>5</v>
      </c>
      <c r="G20" s="1017"/>
    </row>
    <row r="21" spans="1:7" ht="21" customHeight="1">
      <c r="A21" s="1029"/>
      <c r="B21" s="1020"/>
      <c r="C21" s="1017"/>
      <c r="D21" s="651" t="s">
        <v>357</v>
      </c>
      <c r="E21" s="647"/>
      <c r="F21" s="1021"/>
      <c r="G21" s="1017"/>
    </row>
    <row r="22" spans="1:7" ht="21" customHeight="1">
      <c r="A22" s="1029"/>
      <c r="B22" s="1020"/>
      <c r="C22" s="1017"/>
      <c r="D22" s="651" t="s">
        <v>1024</v>
      </c>
      <c r="E22" s="647">
        <v>1</v>
      </c>
      <c r="F22" s="1021"/>
      <c r="G22" s="1017"/>
    </row>
    <row r="23" spans="1:7" ht="21" customHeight="1">
      <c r="A23" s="1029"/>
      <c r="B23" s="1027"/>
      <c r="C23" s="1018"/>
      <c r="D23" s="651" t="s">
        <v>304</v>
      </c>
      <c r="E23" s="647">
        <v>1</v>
      </c>
      <c r="F23" s="1022"/>
      <c r="G23" s="1018"/>
    </row>
    <row r="24" spans="1:7" ht="21" customHeight="1">
      <c r="A24" s="1029"/>
      <c r="B24" s="1031" t="s">
        <v>2</v>
      </c>
      <c r="C24" s="1024" t="s">
        <v>1182</v>
      </c>
      <c r="D24" s="674" t="s">
        <v>1018</v>
      </c>
      <c r="E24" s="731"/>
      <c r="F24" s="1014">
        <f>SUM(E24:E25)</f>
        <v>0</v>
      </c>
      <c r="G24" s="1024">
        <f>SUM(F24:F29)</f>
        <v>0</v>
      </c>
    </row>
    <row r="25" spans="1:7" ht="21" customHeight="1">
      <c r="A25" s="1029"/>
      <c r="B25" s="1031"/>
      <c r="C25" s="1032"/>
      <c r="D25" s="732" t="s">
        <v>419</v>
      </c>
      <c r="E25" s="733"/>
      <c r="F25" s="1015"/>
      <c r="G25" s="1025"/>
    </row>
    <row r="26" spans="1:7" ht="21" customHeight="1">
      <c r="A26" s="1029"/>
      <c r="B26" s="1031"/>
      <c r="C26" s="1025" t="s">
        <v>968</v>
      </c>
      <c r="D26" s="674" t="s">
        <v>290</v>
      </c>
      <c r="E26" s="640"/>
      <c r="F26" s="1012"/>
      <c r="G26" s="1025"/>
    </row>
    <row r="27" spans="1:7" ht="21" customHeight="1">
      <c r="A27" s="1029"/>
      <c r="B27" s="1031"/>
      <c r="C27" s="1025"/>
      <c r="D27" s="652" t="s">
        <v>1018</v>
      </c>
      <c r="E27" s="640"/>
      <c r="F27" s="1012"/>
      <c r="G27" s="1025"/>
    </row>
    <row r="28" spans="1:7" ht="21" customHeight="1">
      <c r="A28" s="1029"/>
      <c r="B28" s="1031"/>
      <c r="C28" s="1025"/>
      <c r="D28" s="652" t="s">
        <v>1027</v>
      </c>
      <c r="E28" s="640"/>
      <c r="F28" s="1012"/>
      <c r="G28" s="1025"/>
    </row>
    <row r="29" spans="1:7" ht="21" customHeight="1">
      <c r="A29" s="1029"/>
      <c r="B29" s="1031"/>
      <c r="C29" s="1026"/>
      <c r="D29" s="652" t="s">
        <v>1028</v>
      </c>
      <c r="E29" s="640"/>
      <c r="F29" s="1013"/>
      <c r="G29" s="1026"/>
    </row>
    <row r="30" spans="1:7" ht="21" customHeight="1">
      <c r="A30" s="1029"/>
      <c r="B30" s="1019" t="s">
        <v>148</v>
      </c>
      <c r="C30" s="1016" t="s">
        <v>967</v>
      </c>
      <c r="D30" s="651" t="s">
        <v>1029</v>
      </c>
      <c r="E30" s="647">
        <v>1</v>
      </c>
      <c r="F30" s="1019">
        <f>SUM(E30:E33)</f>
        <v>5</v>
      </c>
      <c r="G30" s="1016">
        <f>SUM(F30:F39)</f>
        <v>15</v>
      </c>
    </row>
    <row r="31" spans="1:7" ht="21" customHeight="1">
      <c r="A31" s="1029"/>
      <c r="B31" s="1020"/>
      <c r="C31" s="1017"/>
      <c r="D31" s="651" t="s">
        <v>1030</v>
      </c>
      <c r="E31" s="647"/>
      <c r="F31" s="1020"/>
      <c r="G31" s="1017"/>
    </row>
    <row r="32" spans="1:7" ht="21" customHeight="1">
      <c r="A32" s="1029"/>
      <c r="B32" s="1020"/>
      <c r="C32" s="1017"/>
      <c r="D32" s="651" t="s">
        <v>419</v>
      </c>
      <c r="E32" s="647">
        <v>2</v>
      </c>
      <c r="F32" s="1020"/>
      <c r="G32" s="1017"/>
    </row>
    <row r="33" spans="1:7" ht="21" customHeight="1">
      <c r="A33" s="1029"/>
      <c r="B33" s="1020"/>
      <c r="C33" s="1018"/>
      <c r="D33" s="651" t="s">
        <v>1031</v>
      </c>
      <c r="E33" s="647">
        <v>2</v>
      </c>
      <c r="F33" s="1027"/>
      <c r="G33" s="1017"/>
    </row>
    <row r="34" spans="1:7" ht="21" customHeight="1">
      <c r="A34" s="1029"/>
      <c r="B34" s="1020"/>
      <c r="C34" s="1016" t="s">
        <v>966</v>
      </c>
      <c r="D34" s="651" t="s">
        <v>357</v>
      </c>
      <c r="E34" s="648">
        <v>2</v>
      </c>
      <c r="F34" s="1019">
        <f>SUM(E34:E37)</f>
        <v>8</v>
      </c>
      <c r="G34" s="1017"/>
    </row>
    <row r="35" spans="1:7" ht="21" customHeight="1">
      <c r="A35" s="1029"/>
      <c r="B35" s="1020"/>
      <c r="C35" s="1017"/>
      <c r="D35" s="651" t="s">
        <v>304</v>
      </c>
      <c r="E35" s="647">
        <v>1</v>
      </c>
      <c r="F35" s="1020"/>
      <c r="G35" s="1017"/>
    </row>
    <row r="36" spans="1:7" ht="21" customHeight="1">
      <c r="A36" s="1029"/>
      <c r="B36" s="1020"/>
      <c r="C36" s="1017"/>
      <c r="D36" s="651" t="s">
        <v>1018</v>
      </c>
      <c r="E36" s="647">
        <v>2</v>
      </c>
      <c r="F36" s="1020"/>
      <c r="G36" s="1017"/>
    </row>
    <row r="37" spans="1:7" ht="21" customHeight="1">
      <c r="A37" s="1029"/>
      <c r="B37" s="1020"/>
      <c r="C37" s="1018"/>
      <c r="D37" s="651" t="s">
        <v>419</v>
      </c>
      <c r="E37" s="647">
        <v>3</v>
      </c>
      <c r="F37" s="1027"/>
      <c r="G37" s="1017"/>
    </row>
    <row r="38" spans="1:7" ht="21" customHeight="1">
      <c r="A38" s="1029"/>
      <c r="B38" s="1020"/>
      <c r="C38" s="1016" t="s">
        <v>999</v>
      </c>
      <c r="D38" s="651" t="s">
        <v>1028</v>
      </c>
      <c r="E38" s="647">
        <v>1</v>
      </c>
      <c r="F38" s="1019">
        <f>SUM(E38:E39)</f>
        <v>2</v>
      </c>
      <c r="G38" s="1017"/>
    </row>
    <row r="39" spans="1:7" ht="21" customHeight="1">
      <c r="A39" s="1030"/>
      <c r="B39" s="1027"/>
      <c r="C39" s="1018"/>
      <c r="D39" s="653" t="s">
        <v>1032</v>
      </c>
      <c r="E39" s="654">
        <v>1</v>
      </c>
      <c r="F39" s="1027"/>
      <c r="G39" s="1018"/>
    </row>
    <row r="40" spans="1:7" ht="21" customHeight="1">
      <c r="A40" s="1023"/>
      <c r="B40" s="1023"/>
      <c r="C40" s="1023"/>
      <c r="D40" s="641"/>
      <c r="E40" s="642">
        <f>SUM(E2:E39)</f>
        <v>33</v>
      </c>
      <c r="F40" s="642"/>
      <c r="G40" s="642">
        <f>SUM(G2:G39)</f>
        <v>33</v>
      </c>
    </row>
    <row r="41" spans="1:7" ht="21" customHeight="1">
      <c r="A41" s="643"/>
      <c r="B41" s="643"/>
      <c r="C41" s="643"/>
      <c r="D41" s="643"/>
      <c r="E41" s="640"/>
      <c r="F41" s="643"/>
      <c r="G41" s="643"/>
    </row>
    <row r="42" spans="1:7" ht="21" customHeight="1">
      <c r="A42" s="643"/>
      <c r="B42" s="643"/>
      <c r="C42" s="643"/>
      <c r="D42" s="643"/>
      <c r="E42" s="640"/>
      <c r="F42" s="643"/>
      <c r="G42" s="643"/>
    </row>
  </sheetData>
  <mergeCells count="28">
    <mergeCell ref="A40:C40"/>
    <mergeCell ref="C34:C37"/>
    <mergeCell ref="G24:G29"/>
    <mergeCell ref="B30:B39"/>
    <mergeCell ref="C30:C33"/>
    <mergeCell ref="F30:F33"/>
    <mergeCell ref="G30:G39"/>
    <mergeCell ref="F34:F37"/>
    <mergeCell ref="C38:C39"/>
    <mergeCell ref="F38:F39"/>
    <mergeCell ref="A2:A39"/>
    <mergeCell ref="B2:B23"/>
    <mergeCell ref="B24:B29"/>
    <mergeCell ref="G2:G23"/>
    <mergeCell ref="C26:C29"/>
    <mergeCell ref="C24:C25"/>
    <mergeCell ref="F26:F29"/>
    <mergeCell ref="F24:F25"/>
    <mergeCell ref="C2:C5"/>
    <mergeCell ref="C6:C10"/>
    <mergeCell ref="C16:C19"/>
    <mergeCell ref="C20:C23"/>
    <mergeCell ref="F2:F5"/>
    <mergeCell ref="F6:F10"/>
    <mergeCell ref="F16:F19"/>
    <mergeCell ref="F20:F23"/>
    <mergeCell ref="C11:C15"/>
    <mergeCell ref="F11:F15"/>
  </mergeCells>
  <pageMargins left="0.7" right="0.7" top="0.75" bottom="0.75" header="0.3" footer="0.3"/>
  <pageSetup orientation="portrait" horizontalDpi="0" verticalDpi="0" r:id="rId1"/>
  <ignoredErrors>
    <ignoredError sqref="F30 F34 F38 F16 F2 F11" formulaRange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opLeftCell="C25" zoomScale="80" zoomScaleNormal="80" workbookViewId="0">
      <selection activeCell="E36" sqref="E36"/>
    </sheetView>
  </sheetViews>
  <sheetFormatPr baseColWidth="10" defaultRowHeight="19.5"/>
  <cols>
    <col min="1" max="1" width="16.28515625" style="314" customWidth="1"/>
    <col min="2" max="2" width="17.42578125" style="314" customWidth="1"/>
    <col min="3" max="3" width="24" style="660" customWidth="1"/>
    <col min="4" max="4" width="18.85546875" style="314" customWidth="1"/>
    <col min="5" max="5" width="15.42578125" style="314" customWidth="1"/>
    <col min="6" max="6" width="15" style="314" customWidth="1"/>
    <col min="7" max="7" width="16" style="314" customWidth="1"/>
    <col min="8" max="16384" width="11.42578125" style="314"/>
  </cols>
  <sheetData>
    <row r="1" spans="1:7" ht="39.75" customHeight="1">
      <c r="A1" s="661" t="s">
        <v>146</v>
      </c>
      <c r="B1" s="661" t="s">
        <v>152</v>
      </c>
      <c r="C1" s="662" t="s">
        <v>147</v>
      </c>
      <c r="D1" s="661" t="s">
        <v>289</v>
      </c>
      <c r="E1" s="661" t="s">
        <v>248</v>
      </c>
      <c r="F1" s="661" t="s">
        <v>160</v>
      </c>
      <c r="G1" s="661" t="s">
        <v>158</v>
      </c>
    </row>
    <row r="2" spans="1:7" ht="16.5">
      <c r="A2" s="1035" t="s">
        <v>1039</v>
      </c>
      <c r="B2" s="1036" t="s">
        <v>2</v>
      </c>
      <c r="C2" s="1033" t="s">
        <v>1040</v>
      </c>
      <c r="D2" s="664" t="s">
        <v>1041</v>
      </c>
      <c r="E2" s="666"/>
      <c r="F2" s="1034">
        <f>SUM(E2:E3)</f>
        <v>2</v>
      </c>
      <c r="G2" s="1034">
        <f>SUM(F2:F43)</f>
        <v>15</v>
      </c>
    </row>
    <row r="3" spans="1:7" ht="16.5">
      <c r="A3" s="1035"/>
      <c r="B3" s="1036"/>
      <c r="C3" s="1033"/>
      <c r="D3" s="664" t="s">
        <v>1042</v>
      </c>
      <c r="E3" s="667">
        <v>2</v>
      </c>
      <c r="F3" s="1034"/>
      <c r="G3" s="1034"/>
    </row>
    <row r="4" spans="1:7" ht="16.5">
      <c r="A4" s="1035"/>
      <c r="B4" s="1036"/>
      <c r="C4" s="1037" t="s">
        <v>1043</v>
      </c>
      <c r="D4" s="664" t="s">
        <v>1044</v>
      </c>
      <c r="E4" s="667">
        <v>1</v>
      </c>
      <c r="F4" s="1040">
        <f>SUM(E4:E8)</f>
        <v>2</v>
      </c>
      <c r="G4" s="1034"/>
    </row>
    <row r="5" spans="1:7" ht="33">
      <c r="A5" s="1035"/>
      <c r="B5" s="1036"/>
      <c r="C5" s="1038"/>
      <c r="D5" s="664" t="s">
        <v>1045</v>
      </c>
      <c r="E5" s="667"/>
      <c r="F5" s="1041"/>
      <c r="G5" s="1034"/>
    </row>
    <row r="6" spans="1:7" ht="16.5">
      <c r="A6" s="1035"/>
      <c r="B6" s="1036"/>
      <c r="C6" s="1038"/>
      <c r="D6" s="664" t="s">
        <v>1046</v>
      </c>
      <c r="E6" s="667"/>
      <c r="F6" s="1041"/>
      <c r="G6" s="1034"/>
    </row>
    <row r="7" spans="1:7" ht="16.5">
      <c r="A7" s="1035"/>
      <c r="B7" s="1036"/>
      <c r="C7" s="1038"/>
      <c r="D7" s="664" t="s">
        <v>1102</v>
      </c>
      <c r="E7" s="667">
        <v>1</v>
      </c>
      <c r="F7" s="1041"/>
      <c r="G7" s="1034"/>
    </row>
    <row r="8" spans="1:7" ht="16.5">
      <c r="A8" s="1035"/>
      <c r="B8" s="1036"/>
      <c r="C8" s="1039"/>
      <c r="D8" s="664" t="s">
        <v>1161</v>
      </c>
      <c r="E8" s="667"/>
      <c r="F8" s="1042"/>
      <c r="G8" s="1034"/>
    </row>
    <row r="9" spans="1:7" ht="16.5">
      <c r="A9" s="1035"/>
      <c r="B9" s="1036"/>
      <c r="C9" s="1037" t="s">
        <v>1047</v>
      </c>
      <c r="D9" s="664" t="s">
        <v>1048</v>
      </c>
      <c r="E9" s="667">
        <v>1</v>
      </c>
      <c r="F9" s="1040">
        <f>SUM(E9:E13)</f>
        <v>1</v>
      </c>
      <c r="G9" s="1034"/>
    </row>
    <row r="10" spans="1:7" ht="16.5">
      <c r="A10" s="1035"/>
      <c r="B10" s="1036"/>
      <c r="C10" s="1038"/>
      <c r="D10" s="664" t="s">
        <v>1049</v>
      </c>
      <c r="E10" s="667"/>
      <c r="F10" s="1041"/>
      <c r="G10" s="1034"/>
    </row>
    <row r="11" spans="1:7" ht="16.5">
      <c r="A11" s="1035"/>
      <c r="B11" s="1036"/>
      <c r="C11" s="1038"/>
      <c r="D11" s="664" t="s">
        <v>1050</v>
      </c>
      <c r="E11" s="667"/>
      <c r="F11" s="1041"/>
      <c r="G11" s="1034"/>
    </row>
    <row r="12" spans="1:7" ht="16.5">
      <c r="A12" s="1035"/>
      <c r="B12" s="1036"/>
      <c r="C12" s="1038"/>
      <c r="D12" s="664" t="s">
        <v>1051</v>
      </c>
      <c r="E12" s="667"/>
      <c r="F12" s="1041"/>
      <c r="G12" s="1034"/>
    </row>
    <row r="13" spans="1:7" ht="16.5">
      <c r="A13" s="1035"/>
      <c r="B13" s="1036"/>
      <c r="C13" s="1039"/>
      <c r="D13" s="664" t="s">
        <v>1162</v>
      </c>
      <c r="E13" s="667"/>
      <c r="F13" s="1042"/>
      <c r="G13" s="1034"/>
    </row>
    <row r="14" spans="1:7" ht="16.5">
      <c r="A14" s="1035"/>
      <c r="B14" s="1036"/>
      <c r="C14" s="1033" t="s">
        <v>1052</v>
      </c>
      <c r="D14" s="664" t="s">
        <v>1053</v>
      </c>
      <c r="E14" s="667"/>
      <c r="F14" s="1034">
        <f>SUM(E14:E21)</f>
        <v>2</v>
      </c>
      <c r="G14" s="1034"/>
    </row>
    <row r="15" spans="1:7" ht="33">
      <c r="A15" s="1035"/>
      <c r="B15" s="1036"/>
      <c r="C15" s="1033"/>
      <c r="D15" s="664" t="s">
        <v>1054</v>
      </c>
      <c r="E15" s="667"/>
      <c r="F15" s="1034"/>
      <c r="G15" s="1034"/>
    </row>
    <row r="16" spans="1:7" ht="16.5">
      <c r="A16" s="1035"/>
      <c r="B16" s="1036"/>
      <c r="C16" s="1033"/>
      <c r="D16" s="664" t="s">
        <v>1055</v>
      </c>
      <c r="E16" s="667">
        <v>1</v>
      </c>
      <c r="F16" s="1034"/>
      <c r="G16" s="1034"/>
    </row>
    <row r="17" spans="1:7" ht="33">
      <c r="A17" s="1035"/>
      <c r="B17" s="1036"/>
      <c r="C17" s="1033"/>
      <c r="D17" s="664" t="s">
        <v>1056</v>
      </c>
      <c r="E17" s="667"/>
      <c r="F17" s="1034"/>
      <c r="G17" s="1034"/>
    </row>
    <row r="18" spans="1:7" ht="33">
      <c r="A18" s="1035"/>
      <c r="B18" s="1036"/>
      <c r="C18" s="1033"/>
      <c r="D18" s="664" t="s">
        <v>1057</v>
      </c>
      <c r="E18" s="667"/>
      <c r="F18" s="1034"/>
      <c r="G18" s="1034"/>
    </row>
    <row r="19" spans="1:7" ht="16.5">
      <c r="A19" s="1035"/>
      <c r="B19" s="1036"/>
      <c r="C19" s="1033"/>
      <c r="D19" s="664" t="s">
        <v>1058</v>
      </c>
      <c r="E19" s="667">
        <v>1</v>
      </c>
      <c r="F19" s="1034"/>
      <c r="G19" s="1034"/>
    </row>
    <row r="20" spans="1:7" ht="33">
      <c r="A20" s="1035"/>
      <c r="B20" s="1036"/>
      <c r="C20" s="1033"/>
      <c r="D20" s="664" t="s">
        <v>1059</v>
      </c>
      <c r="E20" s="667"/>
      <c r="F20" s="1034"/>
      <c r="G20" s="1034"/>
    </row>
    <row r="21" spans="1:7" ht="33">
      <c r="A21" s="1035"/>
      <c r="B21" s="1036"/>
      <c r="C21" s="1033"/>
      <c r="D21" s="664" t="s">
        <v>1060</v>
      </c>
      <c r="E21" s="667"/>
      <c r="F21" s="1034"/>
      <c r="G21" s="1034"/>
    </row>
    <row r="22" spans="1:7" ht="16.5">
      <c r="A22" s="1035"/>
      <c r="B22" s="1036"/>
      <c r="C22" s="1033" t="s">
        <v>1061</v>
      </c>
      <c r="D22" s="664">
        <v>520</v>
      </c>
      <c r="E22" s="667"/>
      <c r="F22" s="1034">
        <f>SUM(E22:E24)</f>
        <v>1</v>
      </c>
      <c r="G22" s="1034"/>
    </row>
    <row r="23" spans="1:7" ht="16.5">
      <c r="A23" s="1035"/>
      <c r="B23" s="1036"/>
      <c r="C23" s="1033"/>
      <c r="D23" s="664">
        <v>530</v>
      </c>
      <c r="E23" s="667">
        <v>1</v>
      </c>
      <c r="F23" s="1034"/>
      <c r="G23" s="1034"/>
    </row>
    <row r="24" spans="1:7" ht="16.5">
      <c r="A24" s="1035"/>
      <c r="B24" s="1036"/>
      <c r="C24" s="1033"/>
      <c r="D24" s="664">
        <v>540</v>
      </c>
      <c r="E24" s="667"/>
      <c r="F24" s="1034"/>
      <c r="G24" s="1034"/>
    </row>
    <row r="25" spans="1:7" ht="16.5">
      <c r="A25" s="1035"/>
      <c r="B25" s="1036"/>
      <c r="C25" s="1033" t="s">
        <v>1062</v>
      </c>
      <c r="D25" s="664">
        <v>640</v>
      </c>
      <c r="E25" s="667"/>
      <c r="F25" s="1034">
        <f>SUM(E25:E27)</f>
        <v>0</v>
      </c>
      <c r="G25" s="1034"/>
    </row>
    <row r="26" spans="1:7" ht="16.5">
      <c r="A26" s="1035"/>
      <c r="B26" s="1036"/>
      <c r="C26" s="1033"/>
      <c r="D26" s="664" t="s">
        <v>1063</v>
      </c>
      <c r="E26" s="667"/>
      <c r="F26" s="1034"/>
      <c r="G26" s="1034"/>
    </row>
    <row r="27" spans="1:7" ht="33">
      <c r="A27" s="1035"/>
      <c r="B27" s="1036"/>
      <c r="C27" s="1033"/>
      <c r="D27" s="664" t="s">
        <v>1064</v>
      </c>
      <c r="E27" s="667"/>
      <c r="F27" s="1034"/>
      <c r="G27" s="1034"/>
    </row>
    <row r="28" spans="1:7" ht="16.5">
      <c r="A28" s="1035"/>
      <c r="B28" s="1036"/>
      <c r="C28" s="663" t="s">
        <v>1065</v>
      </c>
      <c r="D28" s="680">
        <v>750</v>
      </c>
      <c r="E28" s="667"/>
      <c r="F28" s="665">
        <f>SUM(E28)</f>
        <v>0</v>
      </c>
      <c r="G28" s="1034"/>
    </row>
    <row r="29" spans="1:7" ht="16.5">
      <c r="A29" s="1035"/>
      <c r="B29" s="1036"/>
      <c r="C29" s="1033" t="s">
        <v>1066</v>
      </c>
      <c r="D29" s="664" t="s">
        <v>1067</v>
      </c>
      <c r="E29" s="667">
        <v>1</v>
      </c>
      <c r="F29" s="1034">
        <f>SUM(E29:E31)</f>
        <v>2</v>
      </c>
      <c r="G29" s="1034"/>
    </row>
    <row r="30" spans="1:7" ht="16.5">
      <c r="A30" s="1035"/>
      <c r="B30" s="1036"/>
      <c r="C30" s="1033"/>
      <c r="D30" s="664" t="s">
        <v>1068</v>
      </c>
      <c r="E30" s="667">
        <v>1</v>
      </c>
      <c r="F30" s="1034"/>
      <c r="G30" s="1034"/>
    </row>
    <row r="31" spans="1:7" ht="16.5">
      <c r="A31" s="1035"/>
      <c r="B31" s="1036"/>
      <c r="C31" s="1033"/>
      <c r="D31" s="664" t="s">
        <v>1069</v>
      </c>
      <c r="E31" s="667"/>
      <c r="F31" s="1034"/>
      <c r="G31" s="1034"/>
    </row>
    <row r="32" spans="1:7" ht="16.5">
      <c r="A32" s="1035"/>
      <c r="B32" s="1036"/>
      <c r="C32" s="1033" t="s">
        <v>1070</v>
      </c>
      <c r="D32" s="664" t="s">
        <v>1071</v>
      </c>
      <c r="E32" s="667"/>
      <c r="F32" s="1034">
        <f>SUM(E32:E34)</f>
        <v>2</v>
      </c>
      <c r="G32" s="1034"/>
    </row>
    <row r="33" spans="1:7" ht="16.5">
      <c r="A33" s="1035"/>
      <c r="B33" s="1036"/>
      <c r="C33" s="1033"/>
      <c r="D33" s="664" t="s">
        <v>1172</v>
      </c>
      <c r="E33" s="667">
        <v>2</v>
      </c>
      <c r="F33" s="1034"/>
      <c r="G33" s="1034"/>
    </row>
    <row r="34" spans="1:7" ht="16.5">
      <c r="A34" s="1035"/>
      <c r="B34" s="1036"/>
      <c r="C34" s="1033"/>
      <c r="D34" s="664" t="s">
        <v>1072</v>
      </c>
      <c r="E34" s="667"/>
      <c r="F34" s="1034"/>
      <c r="G34" s="1034"/>
    </row>
    <row r="35" spans="1:7" ht="16.5">
      <c r="A35" s="1035"/>
      <c r="B35" s="1036"/>
      <c r="C35" s="1033" t="s">
        <v>1073</v>
      </c>
      <c r="D35" s="664" t="s">
        <v>1074</v>
      </c>
      <c r="E35" s="667"/>
      <c r="F35" s="1034">
        <f>SUM(E35:E37)</f>
        <v>0</v>
      </c>
      <c r="G35" s="1034"/>
    </row>
    <row r="36" spans="1:7" ht="16.5">
      <c r="A36" s="1035"/>
      <c r="B36" s="1036"/>
      <c r="C36" s="1033"/>
      <c r="D36" s="664" t="s">
        <v>1075</v>
      </c>
      <c r="E36" s="667"/>
      <c r="F36" s="1034"/>
      <c r="G36" s="1034"/>
    </row>
    <row r="37" spans="1:7" ht="16.5">
      <c r="A37" s="1035"/>
      <c r="B37" s="1036"/>
      <c r="C37" s="1033"/>
      <c r="D37" s="664" t="s">
        <v>1076</v>
      </c>
      <c r="E37" s="667"/>
      <c r="F37" s="1034"/>
      <c r="G37" s="1034"/>
    </row>
    <row r="38" spans="1:7" ht="16.5">
      <c r="A38" s="1035"/>
      <c r="B38" s="1036"/>
      <c r="C38" s="1033" t="s">
        <v>1077</v>
      </c>
      <c r="D38" s="664" t="s">
        <v>1078</v>
      </c>
      <c r="E38" s="667">
        <v>1</v>
      </c>
      <c r="F38" s="1034">
        <f>SUM(E38:E40)</f>
        <v>1</v>
      </c>
      <c r="G38" s="1034"/>
    </row>
    <row r="39" spans="1:7" ht="16.5">
      <c r="A39" s="1035"/>
      <c r="B39" s="1036"/>
      <c r="C39" s="1033"/>
      <c r="D39" s="664" t="s">
        <v>1079</v>
      </c>
      <c r="E39" s="667"/>
      <c r="F39" s="1034"/>
      <c r="G39" s="1034"/>
    </row>
    <row r="40" spans="1:7" ht="16.5">
      <c r="A40" s="1035"/>
      <c r="B40" s="1036"/>
      <c r="C40" s="1033"/>
      <c r="D40" s="664" t="s">
        <v>1080</v>
      </c>
      <c r="E40" s="667"/>
      <c r="F40" s="1034"/>
      <c r="G40" s="1034"/>
    </row>
    <row r="41" spans="1:7" ht="16.5">
      <c r="A41" s="1035"/>
      <c r="B41" s="1036"/>
      <c r="C41" s="1033" t="s">
        <v>1081</v>
      </c>
      <c r="D41" s="664" t="s">
        <v>1082</v>
      </c>
      <c r="E41" s="667">
        <v>1</v>
      </c>
      <c r="F41" s="1034">
        <f>SUM(E41:E43)</f>
        <v>2</v>
      </c>
      <c r="G41" s="1034"/>
    </row>
    <row r="42" spans="1:7" ht="16.5">
      <c r="A42" s="1035"/>
      <c r="B42" s="1036"/>
      <c r="C42" s="1033"/>
      <c r="D42" s="664" t="s">
        <v>1083</v>
      </c>
      <c r="E42" s="667">
        <v>1</v>
      </c>
      <c r="F42" s="1034"/>
      <c r="G42" s="1034"/>
    </row>
    <row r="43" spans="1:7" ht="16.5">
      <c r="A43" s="1035"/>
      <c r="B43" s="1036"/>
      <c r="C43" s="1033"/>
      <c r="D43" s="664" t="s">
        <v>1084</v>
      </c>
      <c r="E43" s="667"/>
      <c r="F43" s="1034"/>
      <c r="G43" s="1034"/>
    </row>
    <row r="44" spans="1:7" ht="16.5">
      <c r="A44" s="1023"/>
      <c r="B44" s="1023"/>
      <c r="C44" s="1023"/>
      <c r="D44" s="641"/>
      <c r="E44" s="642">
        <f>SUM(E2:E43)</f>
        <v>15</v>
      </c>
      <c r="F44" s="642"/>
      <c r="G44" s="642">
        <f>SUM(G2)</f>
        <v>15</v>
      </c>
    </row>
    <row r="45" spans="1:7" ht="18">
      <c r="A45" s="643"/>
      <c r="B45" s="643"/>
      <c r="C45" s="659"/>
      <c r="D45" s="643"/>
      <c r="E45" s="643"/>
      <c r="F45" s="643"/>
      <c r="G45" s="643"/>
    </row>
    <row r="46" spans="1:7" ht="18">
      <c r="A46" s="643"/>
      <c r="B46" s="643"/>
      <c r="C46" s="659"/>
      <c r="D46" s="643"/>
      <c r="E46" s="643"/>
      <c r="F46" s="643"/>
      <c r="G46" s="643"/>
    </row>
  </sheetData>
  <mergeCells count="26">
    <mergeCell ref="C41:C43"/>
    <mergeCell ref="F41:F43"/>
    <mergeCell ref="G2:G43"/>
    <mergeCell ref="C14:C21"/>
    <mergeCell ref="C29:C31"/>
    <mergeCell ref="F29:F31"/>
    <mergeCell ref="C4:C8"/>
    <mergeCell ref="C9:C13"/>
    <mergeCell ref="F9:F13"/>
    <mergeCell ref="F4:F8"/>
    <mergeCell ref="A44:C44"/>
    <mergeCell ref="C32:C34"/>
    <mergeCell ref="F32:F34"/>
    <mergeCell ref="C35:C37"/>
    <mergeCell ref="F35:F37"/>
    <mergeCell ref="C38:C40"/>
    <mergeCell ref="F38:F40"/>
    <mergeCell ref="A2:A43"/>
    <mergeCell ref="B2:B43"/>
    <mergeCell ref="C2:C3"/>
    <mergeCell ref="F2:F3"/>
    <mergeCell ref="F14:F21"/>
    <mergeCell ref="C22:C24"/>
    <mergeCell ref="F22:F24"/>
    <mergeCell ref="C25:C27"/>
    <mergeCell ref="F25:F27"/>
  </mergeCells>
  <pageMargins left="0.7" right="0.7" top="0.75" bottom="0.75" header="0.3" footer="0.3"/>
  <pageSetup orientation="portrait" horizontalDpi="0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5"/>
  <sheetViews>
    <sheetView topLeftCell="A7" zoomScale="80" zoomScaleNormal="80" workbookViewId="0">
      <selection activeCell="E19" sqref="E19"/>
    </sheetView>
  </sheetViews>
  <sheetFormatPr baseColWidth="10" defaultColWidth="9.28515625" defaultRowHeight="12.75"/>
  <cols>
    <col min="1" max="1" width="14.5703125" customWidth="1"/>
    <col min="2" max="2" width="15" customWidth="1"/>
    <col min="3" max="3" width="19.5703125" customWidth="1"/>
    <col min="4" max="4" width="21.7109375" customWidth="1"/>
    <col min="5" max="5" width="16" customWidth="1"/>
    <col min="6" max="6" width="15.140625" customWidth="1"/>
    <col min="7" max="7" width="14.7109375" customWidth="1"/>
    <col min="8" max="33" width="9.28515625" style="314"/>
  </cols>
  <sheetData>
    <row r="1" spans="1:33" ht="74.25" customHeight="1" thickBot="1">
      <c r="A1" s="681" t="s">
        <v>146</v>
      </c>
      <c r="B1" s="682" t="s">
        <v>152</v>
      </c>
      <c r="C1" s="682" t="s">
        <v>147</v>
      </c>
      <c r="D1" s="682" t="s">
        <v>289</v>
      </c>
      <c r="E1" s="682" t="s">
        <v>238</v>
      </c>
      <c r="F1" s="682" t="s">
        <v>160</v>
      </c>
      <c r="G1" s="682" t="s">
        <v>158</v>
      </c>
    </row>
    <row r="2" spans="1:33" ht="16.5">
      <c r="A2" s="1043" t="s">
        <v>1095</v>
      </c>
      <c r="B2" s="1046" t="s">
        <v>2</v>
      </c>
      <c r="C2" s="1049" t="s">
        <v>1103</v>
      </c>
      <c r="D2" s="683" t="s">
        <v>1104</v>
      </c>
      <c r="E2" s="647"/>
      <c r="F2" s="1052">
        <f>SUM(E2:E10)</f>
        <v>3</v>
      </c>
      <c r="G2" s="1055">
        <f>SUM(F2:F23)</f>
        <v>5</v>
      </c>
    </row>
    <row r="3" spans="1:33" ht="16.5">
      <c r="A3" s="1044"/>
      <c r="B3" s="1047"/>
      <c r="C3" s="1050"/>
      <c r="D3" s="683" t="s">
        <v>1105</v>
      </c>
      <c r="E3" s="685">
        <v>1</v>
      </c>
      <c r="F3" s="1053"/>
      <c r="G3" s="1056"/>
    </row>
    <row r="4" spans="1:33" ht="16.5">
      <c r="A4" s="1044"/>
      <c r="B4" s="1047"/>
      <c r="C4" s="1050"/>
      <c r="D4" s="683" t="s">
        <v>1106</v>
      </c>
      <c r="E4" s="685"/>
      <c r="F4" s="1053"/>
      <c r="G4" s="1056"/>
    </row>
    <row r="5" spans="1:33" ht="16.5">
      <c r="A5" s="1044"/>
      <c r="B5" s="1047"/>
      <c r="C5" s="1050"/>
      <c r="D5" s="683" t="s">
        <v>1107</v>
      </c>
      <c r="E5" s="685"/>
      <c r="F5" s="1053"/>
      <c r="G5" s="1056"/>
    </row>
    <row r="6" spans="1:33" ht="16.5">
      <c r="A6" s="1044"/>
      <c r="B6" s="1047"/>
      <c r="C6" s="1050"/>
      <c r="D6" s="683" t="s">
        <v>1108</v>
      </c>
      <c r="E6" s="685">
        <v>1</v>
      </c>
      <c r="F6" s="1053"/>
      <c r="G6" s="1056"/>
    </row>
    <row r="7" spans="1:33" ht="16.5">
      <c r="A7" s="1044"/>
      <c r="B7" s="1047"/>
      <c r="C7" s="1050"/>
      <c r="D7" s="683" t="s">
        <v>1109</v>
      </c>
      <c r="E7" s="685"/>
      <c r="F7" s="1053"/>
      <c r="G7" s="1056"/>
    </row>
    <row r="8" spans="1:33" ht="16.5">
      <c r="A8" s="1044"/>
      <c r="B8" s="1047"/>
      <c r="C8" s="1050"/>
      <c r="D8" s="683" t="s">
        <v>1110</v>
      </c>
      <c r="E8" s="685">
        <v>1</v>
      </c>
      <c r="F8" s="1053"/>
      <c r="G8" s="1056"/>
    </row>
    <row r="9" spans="1:33" s="315" customFormat="1" ht="16.5">
      <c r="A9" s="1044"/>
      <c r="B9" s="1047"/>
      <c r="C9" s="1050"/>
      <c r="D9" s="683" t="s">
        <v>1111</v>
      </c>
      <c r="E9" s="685"/>
      <c r="F9" s="1053"/>
      <c r="G9" s="1056"/>
      <c r="H9" s="314"/>
      <c r="I9" s="314"/>
      <c r="J9" s="314"/>
      <c r="K9" s="314"/>
      <c r="L9" s="314"/>
      <c r="M9" s="314"/>
      <c r="N9" s="314"/>
      <c r="O9" s="314"/>
      <c r="P9" s="314"/>
      <c r="Q9" s="314"/>
      <c r="R9" s="314"/>
      <c r="S9" s="314"/>
      <c r="T9" s="314"/>
      <c r="U9" s="314"/>
      <c r="V9" s="314"/>
      <c r="W9" s="314"/>
      <c r="X9" s="314"/>
      <c r="Y9" s="314"/>
      <c r="Z9" s="314"/>
      <c r="AA9" s="314"/>
      <c r="AB9" s="314"/>
      <c r="AC9" s="314"/>
      <c r="AD9" s="314"/>
      <c r="AE9" s="314"/>
      <c r="AF9" s="314"/>
      <c r="AG9" s="314"/>
    </row>
    <row r="10" spans="1:33" ht="33.75" thickBot="1">
      <c r="A10" s="1044"/>
      <c r="B10" s="1047"/>
      <c r="C10" s="1051"/>
      <c r="D10" s="683" t="s">
        <v>1151</v>
      </c>
      <c r="E10" s="685"/>
      <c r="F10" s="1054"/>
      <c r="G10" s="1056"/>
    </row>
    <row r="11" spans="1:33" ht="16.5">
      <c r="A11" s="1044"/>
      <c r="B11" s="1047"/>
      <c r="C11" s="1049" t="s">
        <v>1112</v>
      </c>
      <c r="D11" s="683" t="s">
        <v>1104</v>
      </c>
      <c r="E11" s="685">
        <v>1</v>
      </c>
      <c r="F11" s="1052">
        <f>SUM(E11:E16)</f>
        <v>1</v>
      </c>
      <c r="G11" s="1056"/>
    </row>
    <row r="12" spans="1:33" ht="16.5">
      <c r="A12" s="1044"/>
      <c r="B12" s="1047"/>
      <c r="C12" s="1050"/>
      <c r="D12" s="683" t="s">
        <v>1105</v>
      </c>
      <c r="E12" s="685"/>
      <c r="F12" s="1053"/>
      <c r="G12" s="1056"/>
    </row>
    <row r="13" spans="1:33" ht="16.5">
      <c r="A13" s="1044"/>
      <c r="B13" s="1047"/>
      <c r="C13" s="1050"/>
      <c r="D13" s="683" t="s">
        <v>1106</v>
      </c>
      <c r="E13" s="685"/>
      <c r="F13" s="1053"/>
      <c r="G13" s="1056"/>
    </row>
    <row r="14" spans="1:33" ht="16.5">
      <c r="A14" s="1044"/>
      <c r="B14" s="1047"/>
      <c r="C14" s="1050"/>
      <c r="D14" s="683" t="s">
        <v>1107</v>
      </c>
      <c r="E14" s="685"/>
      <c r="F14" s="1053"/>
      <c r="G14" s="1056"/>
    </row>
    <row r="15" spans="1:33" ht="16.5">
      <c r="A15" s="1044"/>
      <c r="B15" s="1047"/>
      <c r="C15" s="1050"/>
      <c r="D15" s="683" t="s">
        <v>1108</v>
      </c>
      <c r="E15" s="684"/>
      <c r="F15" s="1053"/>
      <c r="G15" s="1056"/>
    </row>
    <row r="16" spans="1:33" ht="16.5">
      <c r="A16" s="1044"/>
      <c r="B16" s="1047"/>
      <c r="C16" s="1050"/>
      <c r="D16" s="683" t="s">
        <v>1109</v>
      </c>
      <c r="E16" s="685"/>
      <c r="F16" s="1053"/>
      <c r="G16" s="1056"/>
    </row>
    <row r="17" spans="1:7" ht="16.5">
      <c r="A17" s="1044"/>
      <c r="B17" s="1047"/>
      <c r="C17" s="1050" t="s">
        <v>1113</v>
      </c>
      <c r="D17" s="683" t="s">
        <v>1114</v>
      </c>
      <c r="E17" s="685"/>
      <c r="F17" s="1053">
        <f>SUM(E17:E18)</f>
        <v>1</v>
      </c>
      <c r="G17" s="1056"/>
    </row>
    <row r="18" spans="1:7" ht="33">
      <c r="A18" s="1044"/>
      <c r="B18" s="1047"/>
      <c r="C18" s="1050"/>
      <c r="D18" s="683" t="s">
        <v>1115</v>
      </c>
      <c r="E18" s="685">
        <v>1</v>
      </c>
      <c r="F18" s="1053"/>
      <c r="G18" s="1056"/>
    </row>
    <row r="19" spans="1:7" ht="16.5">
      <c r="A19" s="1044"/>
      <c r="B19" s="1047"/>
      <c r="C19" s="1050" t="s">
        <v>1102</v>
      </c>
      <c r="D19" s="683" t="s">
        <v>1105</v>
      </c>
      <c r="E19" s="684"/>
      <c r="F19" s="1053">
        <f>SUM(E19:E21)</f>
        <v>0</v>
      </c>
      <c r="G19" s="1056"/>
    </row>
    <row r="20" spans="1:7" ht="33">
      <c r="A20" s="1044"/>
      <c r="B20" s="1047"/>
      <c r="C20" s="1050"/>
      <c r="D20" s="683" t="s">
        <v>1116</v>
      </c>
      <c r="E20" s="685"/>
      <c r="F20" s="1053"/>
      <c r="G20" s="1056"/>
    </row>
    <row r="21" spans="1:7" ht="16.5">
      <c r="A21" s="1044"/>
      <c r="B21" s="1047"/>
      <c r="C21" s="1050"/>
      <c r="D21" s="683" t="s">
        <v>1110</v>
      </c>
      <c r="E21" s="685"/>
      <c r="F21" s="1053"/>
      <c r="G21" s="1056"/>
    </row>
    <row r="22" spans="1:7" ht="16.5">
      <c r="A22" s="1044"/>
      <c r="B22" s="1047"/>
      <c r="C22" s="1058" t="s">
        <v>1117</v>
      </c>
      <c r="D22" s="686" t="s">
        <v>1107</v>
      </c>
      <c r="E22" s="687"/>
      <c r="F22" s="1059">
        <f>SUM(E22:E23)</f>
        <v>0</v>
      </c>
      <c r="G22" s="1056"/>
    </row>
    <row r="23" spans="1:7" ht="17.25" thickBot="1">
      <c r="A23" s="1045"/>
      <c r="B23" s="1048"/>
      <c r="C23" s="1058"/>
      <c r="D23" s="686" t="s">
        <v>1118</v>
      </c>
      <c r="E23" s="687"/>
      <c r="F23" s="1059"/>
      <c r="G23" s="1057"/>
    </row>
    <row r="24" spans="1:7" ht="16.5">
      <c r="A24" s="314"/>
      <c r="B24" s="314"/>
      <c r="C24" s="314"/>
      <c r="D24" s="314"/>
      <c r="E24" s="642">
        <f>SUM(E2:E23)</f>
        <v>5</v>
      </c>
      <c r="F24" s="642"/>
      <c r="G24" s="642">
        <f>SUM(G2)</f>
        <v>5</v>
      </c>
    </row>
    <row r="25" spans="1:7">
      <c r="A25" s="643"/>
      <c r="B25" s="643"/>
      <c r="C25" s="643"/>
      <c r="D25" s="643"/>
      <c r="E25" s="643"/>
      <c r="F25" s="643"/>
      <c r="G25" s="643"/>
    </row>
    <row r="26" spans="1:7">
      <c r="A26" s="643"/>
      <c r="B26" s="643"/>
      <c r="C26" s="643"/>
      <c r="D26" s="643"/>
      <c r="E26" s="643"/>
      <c r="F26" s="643"/>
      <c r="G26" s="643"/>
    </row>
    <row r="27" spans="1:7">
      <c r="A27" s="314"/>
      <c r="B27" s="314"/>
      <c r="C27" s="314"/>
      <c r="D27" s="314"/>
      <c r="E27" s="314"/>
      <c r="F27" s="314"/>
      <c r="G27" s="314"/>
    </row>
    <row r="28" spans="1:7">
      <c r="A28" s="314"/>
      <c r="B28" s="314"/>
      <c r="C28" s="314"/>
      <c r="D28" s="314"/>
      <c r="E28" s="314"/>
      <c r="F28" s="314"/>
      <c r="G28" s="314"/>
    </row>
    <row r="29" spans="1:7">
      <c r="A29" s="314"/>
      <c r="B29" s="314"/>
      <c r="C29" s="314"/>
      <c r="D29" s="314"/>
      <c r="E29" s="314"/>
      <c r="F29" s="314"/>
      <c r="G29" s="314"/>
    </row>
    <row r="30" spans="1:7">
      <c r="A30" s="314"/>
      <c r="B30" s="314"/>
      <c r="C30" s="314"/>
      <c r="D30" s="314"/>
      <c r="E30" s="314"/>
      <c r="F30" s="314"/>
      <c r="G30" s="314"/>
    </row>
    <row r="31" spans="1:7">
      <c r="A31" s="314"/>
      <c r="B31" s="314"/>
      <c r="C31" s="314"/>
      <c r="D31" s="314"/>
      <c r="E31" s="314"/>
      <c r="F31" s="314"/>
      <c r="G31" s="314"/>
    </row>
    <row r="32" spans="1:7">
      <c r="A32" s="314"/>
      <c r="B32" s="314"/>
      <c r="C32" s="314"/>
      <c r="D32" s="314"/>
      <c r="E32" s="314"/>
      <c r="F32" s="314"/>
      <c r="G32" s="314"/>
    </row>
    <row r="33" spans="1:7">
      <c r="A33" s="314"/>
      <c r="B33" s="314"/>
      <c r="C33" s="314"/>
      <c r="D33" s="314"/>
      <c r="E33" s="314"/>
      <c r="F33" s="314"/>
      <c r="G33" s="314"/>
    </row>
    <row r="34" spans="1:7">
      <c r="A34" s="314"/>
      <c r="B34" s="314"/>
      <c r="C34" s="314"/>
      <c r="D34" s="314"/>
      <c r="E34" s="314"/>
      <c r="F34" s="314"/>
      <c r="G34" s="314"/>
    </row>
    <row r="35" spans="1:7">
      <c r="A35" s="314"/>
      <c r="B35" s="314"/>
      <c r="C35" s="314"/>
      <c r="D35" s="314"/>
      <c r="E35" s="314"/>
      <c r="F35" s="314"/>
      <c r="G35" s="314"/>
    </row>
    <row r="36" spans="1:7">
      <c r="A36" s="314"/>
      <c r="B36" s="314"/>
      <c r="C36" s="314"/>
      <c r="D36" s="314"/>
      <c r="E36" s="314"/>
      <c r="F36" s="314"/>
      <c r="G36" s="314"/>
    </row>
    <row r="37" spans="1:7">
      <c r="A37" s="314"/>
      <c r="B37" s="314"/>
      <c r="C37" s="314"/>
      <c r="D37" s="314"/>
      <c r="E37" s="314"/>
      <c r="F37" s="314"/>
      <c r="G37" s="314"/>
    </row>
    <row r="38" spans="1:7">
      <c r="A38" s="314"/>
      <c r="B38" s="314"/>
      <c r="C38" s="314"/>
      <c r="D38" s="314"/>
      <c r="E38" s="314"/>
      <c r="F38" s="314"/>
      <c r="G38" s="314"/>
    </row>
    <row r="39" spans="1:7">
      <c r="A39" s="314"/>
      <c r="B39" s="314"/>
      <c r="C39" s="314"/>
      <c r="D39" s="314"/>
      <c r="E39" s="314"/>
      <c r="F39" s="314"/>
      <c r="G39" s="314"/>
    </row>
    <row r="40" spans="1:7">
      <c r="A40" s="314"/>
      <c r="B40" s="314"/>
      <c r="C40" s="314"/>
      <c r="D40" s="314"/>
      <c r="E40" s="314"/>
      <c r="F40" s="314"/>
      <c r="G40" s="314"/>
    </row>
    <row r="41" spans="1:7">
      <c r="A41" s="314"/>
      <c r="B41" s="314"/>
      <c r="C41" s="314"/>
      <c r="D41" s="314"/>
      <c r="E41" s="314"/>
      <c r="F41" s="314"/>
      <c r="G41" s="314"/>
    </row>
    <row r="42" spans="1:7">
      <c r="A42" s="314"/>
      <c r="B42" s="314"/>
      <c r="C42" s="314"/>
      <c r="D42" s="314"/>
      <c r="E42" s="314"/>
      <c r="F42" s="314"/>
      <c r="G42" s="314"/>
    </row>
    <row r="43" spans="1:7">
      <c r="A43" s="314"/>
      <c r="B43" s="314"/>
      <c r="C43" s="314"/>
      <c r="D43" s="314"/>
      <c r="E43" s="314"/>
      <c r="F43" s="314"/>
      <c r="G43" s="314"/>
    </row>
    <row r="44" spans="1:7">
      <c r="A44" s="314"/>
      <c r="B44" s="314"/>
      <c r="C44" s="314"/>
      <c r="D44" s="314"/>
      <c r="E44" s="314"/>
      <c r="F44" s="314"/>
      <c r="G44" s="314"/>
    </row>
    <row r="45" spans="1:7">
      <c r="A45" s="314"/>
      <c r="B45" s="314"/>
      <c r="C45" s="314"/>
      <c r="D45" s="314"/>
      <c r="E45" s="314"/>
      <c r="F45" s="314"/>
      <c r="G45" s="314"/>
    </row>
  </sheetData>
  <mergeCells count="13">
    <mergeCell ref="A2:A23"/>
    <mergeCell ref="B2:B23"/>
    <mergeCell ref="C2:C10"/>
    <mergeCell ref="F2:F10"/>
    <mergeCell ref="G2:G23"/>
    <mergeCell ref="C11:C16"/>
    <mergeCell ref="F11:F16"/>
    <mergeCell ref="C17:C18"/>
    <mergeCell ref="F17:F18"/>
    <mergeCell ref="C19:C21"/>
    <mergeCell ref="F19:F21"/>
    <mergeCell ref="C22:C23"/>
    <mergeCell ref="F22:F23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S42"/>
  <sheetViews>
    <sheetView showGridLines="0" zoomScale="60" zoomScaleNormal="60" workbookViewId="0">
      <pane xSplit="2" topLeftCell="D1" activePane="topRight" state="frozen"/>
      <selection pane="topRight" activeCell="F26" sqref="F26"/>
    </sheetView>
  </sheetViews>
  <sheetFormatPr baseColWidth="10" defaultRowHeight="17.25"/>
  <cols>
    <col min="1" max="1" width="11.42578125" style="128"/>
    <col min="2" max="2" width="39.140625" style="31" customWidth="1"/>
    <col min="3" max="4" width="15.5703125" style="31" customWidth="1"/>
    <col min="5" max="5" width="13.85546875" style="31" customWidth="1"/>
    <col min="6" max="6" width="14.5703125" style="31" customWidth="1"/>
    <col min="7" max="7" width="15.42578125" style="31" customWidth="1"/>
    <col min="8" max="8" width="15.28515625" style="31" customWidth="1"/>
    <col min="9" max="9" width="10.7109375" style="31" customWidth="1"/>
    <col min="10" max="10" width="11.85546875" style="31" customWidth="1"/>
    <col min="11" max="11" width="13.85546875" style="31" customWidth="1"/>
    <col min="12" max="12" width="11.140625" style="31" customWidth="1"/>
    <col min="13" max="13" width="10.85546875" style="31" customWidth="1"/>
    <col min="14" max="14" width="17.140625" style="31" customWidth="1"/>
    <col min="15" max="15" width="11.7109375" style="31" customWidth="1"/>
    <col min="16" max="16" width="10.28515625" style="31" customWidth="1"/>
    <col min="17" max="17" width="11.7109375" style="31" customWidth="1"/>
    <col min="18" max="18" width="10" style="31" customWidth="1"/>
    <col min="19" max="19" width="12.5703125" style="31" customWidth="1"/>
    <col min="20" max="20" width="10.28515625" style="31" customWidth="1"/>
    <col min="21" max="21" width="12.140625" style="31" customWidth="1"/>
    <col min="22" max="22" width="13.85546875" style="31" customWidth="1"/>
    <col min="23" max="23" width="11" style="31" customWidth="1"/>
    <col min="24" max="24" width="10.42578125" style="31" customWidth="1"/>
    <col min="25" max="25" width="8.28515625" style="31" customWidth="1"/>
    <col min="26" max="26" width="8.5703125" style="31" customWidth="1"/>
    <col min="27" max="28" width="8.85546875" style="31" customWidth="1"/>
    <col min="29" max="29" width="8.28515625" style="31" customWidth="1"/>
    <col min="30" max="30" width="7.5703125" style="31" customWidth="1"/>
    <col min="31" max="31" width="8.5703125" style="31" customWidth="1"/>
    <col min="32" max="32" width="8.85546875" style="31" customWidth="1"/>
    <col min="33" max="33" width="10.28515625" style="31" customWidth="1"/>
    <col min="34" max="34" width="7.140625" style="31" customWidth="1"/>
    <col min="35" max="35" width="8.28515625" style="31" customWidth="1"/>
    <col min="36" max="36" width="6.42578125" style="31" customWidth="1"/>
    <col min="37" max="37" width="5.7109375" style="31" customWidth="1"/>
    <col min="38" max="38" width="7.85546875" style="31" customWidth="1"/>
    <col min="39" max="40" width="17.140625" style="119" customWidth="1"/>
    <col min="41" max="44" width="11.42578125" style="31"/>
    <col min="45" max="45" width="0" style="31" hidden="1" customWidth="1"/>
    <col min="46" max="16384" width="11.42578125" style="31"/>
  </cols>
  <sheetData>
    <row r="2" spans="2:45" ht="19.5">
      <c r="B2" s="57" t="s">
        <v>221</v>
      </c>
    </row>
    <row r="4" spans="2:45" ht="35.25" customHeight="1">
      <c r="B4" s="750" t="s">
        <v>219</v>
      </c>
      <c r="C4" s="52">
        <v>15</v>
      </c>
      <c r="D4" s="52">
        <v>16</v>
      </c>
      <c r="E4" s="52" t="s">
        <v>215</v>
      </c>
      <c r="F4" s="52">
        <v>15</v>
      </c>
      <c r="G4" s="52">
        <v>16</v>
      </c>
      <c r="H4" s="52" t="s">
        <v>215</v>
      </c>
      <c r="I4" s="52">
        <v>15</v>
      </c>
      <c r="J4" s="52">
        <v>16</v>
      </c>
      <c r="K4" s="52" t="s">
        <v>215</v>
      </c>
      <c r="L4" s="52">
        <v>15</v>
      </c>
      <c r="M4" s="52">
        <v>16</v>
      </c>
      <c r="N4" s="52" t="s">
        <v>215</v>
      </c>
      <c r="O4" s="52">
        <v>15</v>
      </c>
      <c r="P4" s="52">
        <v>16</v>
      </c>
      <c r="Q4" s="52" t="s">
        <v>215</v>
      </c>
      <c r="R4" s="52">
        <v>15</v>
      </c>
      <c r="S4" s="52">
        <v>16</v>
      </c>
      <c r="T4" s="52" t="s">
        <v>215</v>
      </c>
      <c r="U4" s="52">
        <v>15</v>
      </c>
      <c r="V4" s="52">
        <v>16</v>
      </c>
      <c r="W4" s="52" t="s">
        <v>215</v>
      </c>
      <c r="X4" s="52">
        <v>15</v>
      </c>
      <c r="Y4" s="52">
        <v>16</v>
      </c>
      <c r="Z4" s="52" t="s">
        <v>215</v>
      </c>
      <c r="AA4" s="52">
        <v>15</v>
      </c>
      <c r="AB4" s="52">
        <v>16</v>
      </c>
      <c r="AC4" s="52" t="s">
        <v>215</v>
      </c>
      <c r="AD4" s="52">
        <v>15</v>
      </c>
      <c r="AE4" s="52">
        <v>16</v>
      </c>
      <c r="AF4" s="52" t="s">
        <v>215</v>
      </c>
      <c r="AG4" s="52">
        <v>15</v>
      </c>
      <c r="AH4" s="52">
        <v>16</v>
      </c>
      <c r="AI4" s="52" t="s">
        <v>215</v>
      </c>
      <c r="AJ4" s="52">
        <v>15</v>
      </c>
      <c r="AK4" s="52">
        <v>16</v>
      </c>
      <c r="AL4" s="52" t="s">
        <v>215</v>
      </c>
      <c r="AM4" s="52">
        <v>2015</v>
      </c>
      <c r="AN4" s="52">
        <v>2016</v>
      </c>
    </row>
    <row r="5" spans="2:45" ht="35.25" customHeight="1">
      <c r="B5" s="750"/>
      <c r="C5" s="52" t="s">
        <v>216</v>
      </c>
      <c r="D5" s="52" t="s">
        <v>216</v>
      </c>
      <c r="E5" s="52" t="s">
        <v>236</v>
      </c>
      <c r="F5" s="52" t="s">
        <v>217</v>
      </c>
      <c r="G5" s="52" t="s">
        <v>217</v>
      </c>
      <c r="H5" s="52" t="s">
        <v>236</v>
      </c>
      <c r="I5" s="52" t="s">
        <v>218</v>
      </c>
      <c r="J5" s="52" t="s">
        <v>218</v>
      </c>
      <c r="K5" s="52" t="s">
        <v>236</v>
      </c>
      <c r="L5" s="52" t="s">
        <v>254</v>
      </c>
      <c r="M5" s="52" t="s">
        <v>254</v>
      </c>
      <c r="N5" s="52" t="s">
        <v>236</v>
      </c>
      <c r="O5" s="52" t="s">
        <v>257</v>
      </c>
      <c r="P5" s="52" t="s">
        <v>257</v>
      </c>
      <c r="Q5" s="52" t="s">
        <v>236</v>
      </c>
      <c r="R5" s="52" t="s">
        <v>258</v>
      </c>
      <c r="S5" s="52" t="s">
        <v>258</v>
      </c>
      <c r="T5" s="52" t="s">
        <v>236</v>
      </c>
      <c r="U5" s="52" t="s">
        <v>263</v>
      </c>
      <c r="V5" s="52" t="s">
        <v>263</v>
      </c>
      <c r="W5" s="52" t="s">
        <v>236</v>
      </c>
      <c r="X5" s="52" t="s">
        <v>266</v>
      </c>
      <c r="Y5" s="52" t="s">
        <v>266</v>
      </c>
      <c r="Z5" s="52" t="s">
        <v>236</v>
      </c>
      <c r="AA5" s="52" t="s">
        <v>277</v>
      </c>
      <c r="AB5" s="52" t="s">
        <v>277</v>
      </c>
      <c r="AC5" s="52" t="s">
        <v>236</v>
      </c>
      <c r="AD5" s="52" t="s">
        <v>279</v>
      </c>
      <c r="AE5" s="52" t="s">
        <v>279</v>
      </c>
      <c r="AF5" s="52" t="s">
        <v>236</v>
      </c>
      <c r="AG5" s="52" t="s">
        <v>281</v>
      </c>
      <c r="AH5" s="52" t="s">
        <v>281</v>
      </c>
      <c r="AI5" s="52" t="s">
        <v>236</v>
      </c>
      <c r="AJ5" s="52" t="s">
        <v>284</v>
      </c>
      <c r="AK5" s="52" t="s">
        <v>284</v>
      </c>
      <c r="AL5" s="381" t="s">
        <v>236</v>
      </c>
      <c r="AM5" s="52" t="s">
        <v>90</v>
      </c>
      <c r="AN5" s="52" t="s">
        <v>90</v>
      </c>
    </row>
    <row r="6" spans="2:45" ht="10.5" customHeight="1">
      <c r="F6" s="128"/>
      <c r="G6" s="128"/>
      <c r="H6" s="128"/>
      <c r="I6" s="128"/>
      <c r="J6" s="128"/>
      <c r="K6" s="128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</row>
    <row r="7" spans="2:45" ht="28.5" customHeight="1">
      <c r="B7" s="52" t="s">
        <v>4</v>
      </c>
      <c r="C7" s="53">
        <v>677</v>
      </c>
      <c r="D7" s="53">
        <v>738</v>
      </c>
      <c r="E7" s="58">
        <f>D7/C7-1</f>
        <v>9.0103397341211311E-2</v>
      </c>
      <c r="F7" s="138">
        <v>563</v>
      </c>
      <c r="G7" s="138">
        <v>607</v>
      </c>
      <c r="H7" s="130">
        <f>G7/F7-1</f>
        <v>7.8152753108348127E-2</v>
      </c>
      <c r="I7" s="131">
        <v>554</v>
      </c>
      <c r="J7" s="131">
        <v>563</v>
      </c>
      <c r="K7" s="130">
        <f>J7/I7-1</f>
        <v>1.6245487364620947E-2</v>
      </c>
      <c r="L7" s="131">
        <v>531</v>
      </c>
      <c r="M7" s="131"/>
      <c r="N7" s="132">
        <f>M7/L7-1</f>
        <v>-1</v>
      </c>
      <c r="O7" s="131">
        <v>582</v>
      </c>
      <c r="P7" s="131"/>
      <c r="Q7" s="132">
        <f>P7/O7-1</f>
        <v>-1</v>
      </c>
      <c r="R7" s="133">
        <v>671</v>
      </c>
      <c r="S7" s="133"/>
      <c r="T7" s="132">
        <f>S7/R7-1</f>
        <v>-1</v>
      </c>
      <c r="U7" s="133">
        <v>625</v>
      </c>
      <c r="V7" s="133"/>
      <c r="W7" s="132">
        <f>V7/U7-1</f>
        <v>-1</v>
      </c>
      <c r="X7" s="133">
        <v>654</v>
      </c>
      <c r="Y7" s="133"/>
      <c r="Z7" s="132">
        <f>Y7/X7-1</f>
        <v>-1</v>
      </c>
      <c r="AA7" s="133">
        <v>568</v>
      </c>
      <c r="AB7" s="133"/>
      <c r="AC7" s="132">
        <f>AB7/AA7-1</f>
        <v>-1</v>
      </c>
      <c r="AD7" s="133">
        <v>640</v>
      </c>
      <c r="AE7" s="133"/>
      <c r="AF7" s="132">
        <f>AE7/AD7-1</f>
        <v>-1</v>
      </c>
      <c r="AG7" s="133">
        <v>705</v>
      </c>
      <c r="AH7" s="133"/>
      <c r="AI7" s="132">
        <f>AH7/AG7-1</f>
        <v>-1</v>
      </c>
      <c r="AJ7" s="404">
        <v>898</v>
      </c>
      <c r="AK7" s="404"/>
      <c r="AL7" s="132">
        <f>AK7/AJ7-1</f>
        <v>-1</v>
      </c>
      <c r="AM7" s="119">
        <f>SUM(C7+F7+I7+L7+O7+R7+U7+X7+AA7+AD7+AG7+AJ7)</f>
        <v>7668</v>
      </c>
      <c r="AN7" s="414">
        <f>D7+G7+J7+M7+P7+S7+V7+Y7+AB7+AE7+AH7+AK7</f>
        <v>1908</v>
      </c>
    </row>
    <row r="8" spans="2:45" ht="10.5" customHeight="1">
      <c r="B8" s="54"/>
      <c r="C8" s="53"/>
      <c r="D8" s="53"/>
      <c r="E8" s="58"/>
      <c r="F8" s="138"/>
      <c r="G8" s="138"/>
      <c r="H8" s="130"/>
      <c r="I8" s="131"/>
      <c r="J8" s="131"/>
      <c r="K8" s="130"/>
      <c r="L8" s="131"/>
      <c r="M8" s="131"/>
      <c r="N8" s="132"/>
      <c r="O8" s="131"/>
      <c r="P8" s="131"/>
      <c r="Q8" s="132"/>
      <c r="R8" s="135"/>
      <c r="S8" s="135"/>
      <c r="T8" s="132"/>
      <c r="U8" s="135"/>
      <c r="V8" s="135"/>
      <c r="W8" s="132"/>
      <c r="X8" s="135"/>
      <c r="Y8" s="135"/>
      <c r="Z8" s="132"/>
      <c r="AA8" s="135"/>
      <c r="AB8" s="135"/>
      <c r="AC8" s="132"/>
      <c r="AD8" s="135"/>
      <c r="AE8" s="135"/>
      <c r="AF8" s="132"/>
      <c r="AG8" s="135"/>
      <c r="AH8" s="135"/>
      <c r="AI8" s="132"/>
      <c r="AJ8" s="134"/>
      <c r="AK8" s="134"/>
      <c r="AL8" s="132"/>
      <c r="AN8" s="414"/>
    </row>
    <row r="9" spans="2:45" ht="28.5" customHeight="1">
      <c r="B9" s="52" t="s">
        <v>1</v>
      </c>
      <c r="C9" s="53">
        <v>578</v>
      </c>
      <c r="D9" s="53">
        <v>564</v>
      </c>
      <c r="E9" s="58">
        <f t="shared" ref="E9:E19" si="0">D9/C9-1</f>
        <v>-2.422145328719727E-2</v>
      </c>
      <c r="F9" s="138">
        <v>456</v>
      </c>
      <c r="G9" s="138">
        <v>505</v>
      </c>
      <c r="H9" s="130">
        <f t="shared" ref="H9:H20" si="1">G9/F9-1</f>
        <v>0.10745614035087714</v>
      </c>
      <c r="I9" s="131">
        <v>451</v>
      </c>
      <c r="J9" s="131">
        <v>471</v>
      </c>
      <c r="K9" s="130">
        <f t="shared" ref="K9:K20" si="2">J9/I9-1</f>
        <v>4.434589800443467E-2</v>
      </c>
      <c r="L9" s="131">
        <v>372</v>
      </c>
      <c r="M9" s="131"/>
      <c r="N9" s="132">
        <f t="shared" ref="N9:N19" si="3">M9/L9-1</f>
        <v>-1</v>
      </c>
      <c r="O9" s="131">
        <v>455</v>
      </c>
      <c r="P9" s="131"/>
      <c r="Q9" s="132">
        <f t="shared" ref="Q9:Q20" si="4">P9/O9-1</f>
        <v>-1</v>
      </c>
      <c r="R9" s="133">
        <v>488</v>
      </c>
      <c r="S9" s="133"/>
      <c r="T9" s="132">
        <f t="shared" ref="T9:T20" si="5">S9/R9-1</f>
        <v>-1</v>
      </c>
      <c r="U9" s="133">
        <v>512</v>
      </c>
      <c r="V9" s="133"/>
      <c r="W9" s="132">
        <f t="shared" ref="W9:W20" si="6">V9/U9-1</f>
        <v>-1</v>
      </c>
      <c r="X9" s="133">
        <v>458</v>
      </c>
      <c r="Y9" s="133"/>
      <c r="Z9" s="132">
        <f t="shared" ref="Z9:Z20" si="7">Y9/X9-1</f>
        <v>-1</v>
      </c>
      <c r="AA9" s="133">
        <v>462</v>
      </c>
      <c r="AB9" s="133"/>
      <c r="AC9" s="132">
        <f t="shared" ref="AC9:AC20" si="8">AB9/AA9-1</f>
        <v>-1</v>
      </c>
      <c r="AD9" s="133">
        <v>420</v>
      </c>
      <c r="AE9" s="133"/>
      <c r="AF9" s="132">
        <f t="shared" ref="AF9:AF20" si="9">AE9/AD9-1</f>
        <v>-1</v>
      </c>
      <c r="AG9" s="133">
        <v>511</v>
      </c>
      <c r="AH9" s="133"/>
      <c r="AI9" s="132">
        <f t="shared" ref="AI9:AI20" si="10">AH9/AG9-1</f>
        <v>-1</v>
      </c>
      <c r="AJ9" s="404">
        <v>628</v>
      </c>
      <c r="AK9" s="404"/>
      <c r="AL9" s="132">
        <f t="shared" ref="AL9:AL20" si="11">AK9/AJ9-1</f>
        <v>-1</v>
      </c>
      <c r="AM9" s="119">
        <f>SUM(C9+F9+I9+L9+O9+R9+U9+X9+AA9+AD9+AG9+AJ9)</f>
        <v>5791</v>
      </c>
      <c r="AN9" s="414">
        <f t="shared" ref="AN9:AN19" si="12">D9+G9+J9+M9+P9+S9+V9+Y9+AB9+AE9+AH9+AK9</f>
        <v>1540</v>
      </c>
    </row>
    <row r="10" spans="2:45" ht="10.5" customHeight="1">
      <c r="B10" s="54"/>
      <c r="C10" s="53"/>
      <c r="D10" s="53"/>
      <c r="E10" s="58"/>
      <c r="F10" s="138"/>
      <c r="G10" s="138"/>
      <c r="H10" s="130"/>
      <c r="I10" s="131"/>
      <c r="J10" s="131"/>
      <c r="K10" s="130"/>
      <c r="L10" s="131"/>
      <c r="M10" s="131"/>
      <c r="N10" s="132"/>
      <c r="O10" s="131"/>
      <c r="P10" s="131"/>
      <c r="Q10" s="132"/>
      <c r="R10" s="135"/>
      <c r="S10" s="135"/>
      <c r="T10" s="132"/>
      <c r="U10" s="135"/>
      <c r="V10" s="135"/>
      <c r="W10" s="132"/>
      <c r="X10" s="135"/>
      <c r="Y10" s="135"/>
      <c r="Z10" s="132"/>
      <c r="AA10" s="135"/>
      <c r="AB10" s="135"/>
      <c r="AC10" s="132"/>
      <c r="AD10" s="135"/>
      <c r="AE10" s="135"/>
      <c r="AF10" s="132"/>
      <c r="AG10" s="135"/>
      <c r="AH10" s="135"/>
      <c r="AI10" s="132"/>
      <c r="AJ10" s="404"/>
      <c r="AK10" s="404"/>
      <c r="AL10" s="132"/>
      <c r="AN10" s="414"/>
    </row>
    <row r="11" spans="2:45" ht="28.5" customHeight="1">
      <c r="B11" s="52" t="s">
        <v>2</v>
      </c>
      <c r="C11" s="53">
        <v>30</v>
      </c>
      <c r="D11" s="53">
        <v>31</v>
      </c>
      <c r="E11" s="426">
        <f t="shared" si="0"/>
        <v>3.3333333333333437E-2</v>
      </c>
      <c r="F11" s="138">
        <v>22</v>
      </c>
      <c r="G11" s="138">
        <v>31</v>
      </c>
      <c r="H11" s="132">
        <f t="shared" si="1"/>
        <v>0.40909090909090917</v>
      </c>
      <c r="I11" s="131">
        <v>29</v>
      </c>
      <c r="J11" s="131">
        <v>26</v>
      </c>
      <c r="K11" s="130">
        <f t="shared" si="2"/>
        <v>-0.10344827586206895</v>
      </c>
      <c r="L11" s="131">
        <v>23</v>
      </c>
      <c r="M11" s="131"/>
      <c r="N11" s="132">
        <f>M11/L11-1</f>
        <v>-1</v>
      </c>
      <c r="O11" s="131">
        <v>19</v>
      </c>
      <c r="P11" s="131"/>
      <c r="Q11" s="132">
        <f t="shared" si="4"/>
        <v>-1</v>
      </c>
      <c r="R11" s="133">
        <v>21</v>
      </c>
      <c r="S11" s="133"/>
      <c r="T11" s="132">
        <f t="shared" si="5"/>
        <v>-1</v>
      </c>
      <c r="U11" s="133">
        <v>20</v>
      </c>
      <c r="V11" s="133"/>
      <c r="W11" s="132">
        <f t="shared" si="6"/>
        <v>-1</v>
      </c>
      <c r="X11" s="133">
        <v>24</v>
      </c>
      <c r="Y11" s="133"/>
      <c r="Z11" s="132">
        <f t="shared" si="7"/>
        <v>-1</v>
      </c>
      <c r="AA11" s="133">
        <v>18</v>
      </c>
      <c r="AB11" s="133"/>
      <c r="AC11" s="132">
        <f t="shared" si="8"/>
        <v>-1</v>
      </c>
      <c r="AD11" s="133">
        <v>19</v>
      </c>
      <c r="AE11" s="133"/>
      <c r="AF11" s="132">
        <f t="shared" si="9"/>
        <v>-1</v>
      </c>
      <c r="AG11" s="133">
        <v>30</v>
      </c>
      <c r="AH11" s="133"/>
      <c r="AI11" s="132">
        <f t="shared" si="10"/>
        <v>-1</v>
      </c>
      <c r="AJ11" s="404">
        <v>41</v>
      </c>
      <c r="AK11" s="404"/>
      <c r="AL11" s="132">
        <f t="shared" si="11"/>
        <v>-1</v>
      </c>
      <c r="AM11" s="119">
        <f>SUM(C11+F11+I11+L11+O11+R11+U11+X11+AA11+AD11+AG11+AJ11)</f>
        <v>296</v>
      </c>
      <c r="AN11" s="414">
        <f t="shared" si="12"/>
        <v>88</v>
      </c>
    </row>
    <row r="12" spans="2:45" ht="10.5" customHeight="1">
      <c r="B12" s="54"/>
      <c r="C12" s="53"/>
      <c r="D12" s="53"/>
      <c r="E12" s="58"/>
      <c r="F12" s="138"/>
      <c r="G12" s="138"/>
      <c r="H12" s="130"/>
      <c r="I12" s="131"/>
      <c r="J12" s="131"/>
      <c r="K12" s="130"/>
      <c r="L12" s="131"/>
      <c r="M12" s="131"/>
      <c r="N12" s="132"/>
      <c r="O12" s="131"/>
      <c r="P12" s="131"/>
      <c r="Q12" s="132"/>
      <c r="R12" s="135"/>
      <c r="S12" s="135"/>
      <c r="T12" s="132"/>
      <c r="U12" s="135"/>
      <c r="V12" s="135"/>
      <c r="W12" s="132"/>
      <c r="X12" s="135"/>
      <c r="Y12" s="135"/>
      <c r="Z12" s="132"/>
      <c r="AA12" s="135"/>
      <c r="AB12" s="135"/>
      <c r="AC12" s="132"/>
      <c r="AD12" s="135"/>
      <c r="AE12" s="135"/>
      <c r="AF12" s="132"/>
      <c r="AG12" s="135"/>
      <c r="AH12" s="135"/>
      <c r="AI12" s="132"/>
      <c r="AJ12" s="404"/>
      <c r="AK12" s="404"/>
      <c r="AL12" s="132"/>
      <c r="AN12" s="414"/>
    </row>
    <row r="13" spans="2:45" ht="28.5" customHeight="1">
      <c r="B13" s="52" t="s">
        <v>3</v>
      </c>
      <c r="C13" s="53">
        <v>12</v>
      </c>
      <c r="D13" s="53">
        <v>7</v>
      </c>
      <c r="E13" s="58">
        <f t="shared" si="0"/>
        <v>-0.41666666666666663</v>
      </c>
      <c r="F13" s="138">
        <v>10</v>
      </c>
      <c r="G13" s="138">
        <v>9</v>
      </c>
      <c r="H13" s="130">
        <f t="shared" si="1"/>
        <v>-9.9999999999999978E-2</v>
      </c>
      <c r="I13" s="131">
        <v>5</v>
      </c>
      <c r="J13" s="131">
        <v>16</v>
      </c>
      <c r="K13" s="132">
        <f t="shared" si="2"/>
        <v>2.2000000000000002</v>
      </c>
      <c r="L13" s="131">
        <v>10</v>
      </c>
      <c r="M13" s="131"/>
      <c r="N13" s="132">
        <f t="shared" si="3"/>
        <v>-1</v>
      </c>
      <c r="O13" s="131">
        <v>8</v>
      </c>
      <c r="P13" s="131"/>
      <c r="Q13" s="132">
        <f t="shared" si="4"/>
        <v>-1</v>
      </c>
      <c r="R13" s="133">
        <v>9</v>
      </c>
      <c r="S13" s="133"/>
      <c r="T13" s="132">
        <f t="shared" si="5"/>
        <v>-1</v>
      </c>
      <c r="U13" s="133">
        <v>9</v>
      </c>
      <c r="V13" s="133"/>
      <c r="W13" s="132">
        <f t="shared" si="6"/>
        <v>-1</v>
      </c>
      <c r="X13" s="133">
        <v>5</v>
      </c>
      <c r="Y13" s="133"/>
      <c r="Z13" s="132">
        <f t="shared" si="7"/>
        <v>-1</v>
      </c>
      <c r="AA13" s="133">
        <v>6</v>
      </c>
      <c r="AB13" s="133"/>
      <c r="AC13" s="132">
        <f t="shared" si="8"/>
        <v>-1</v>
      </c>
      <c r="AD13" s="133">
        <v>7</v>
      </c>
      <c r="AE13" s="133"/>
      <c r="AF13" s="132">
        <f t="shared" si="9"/>
        <v>-1</v>
      </c>
      <c r="AG13" s="133">
        <v>5</v>
      </c>
      <c r="AH13" s="133"/>
      <c r="AI13" s="132">
        <f t="shared" si="10"/>
        <v>-1</v>
      </c>
      <c r="AJ13" s="404">
        <v>13</v>
      </c>
      <c r="AK13" s="404"/>
      <c r="AL13" s="132">
        <f t="shared" si="11"/>
        <v>-1</v>
      </c>
      <c r="AM13" s="119">
        <f>SUM(C13+F13+I13+L13+O13+R13+U13+X13+AA13+AD13+AG13+AJ13)</f>
        <v>99</v>
      </c>
      <c r="AN13" s="414">
        <f t="shared" si="12"/>
        <v>32</v>
      </c>
      <c r="AS13" s="31">
        <f>SUM(AM7:AM19)</f>
        <v>24669</v>
      </c>
    </row>
    <row r="14" spans="2:45" ht="10.5" customHeight="1">
      <c r="B14" s="54"/>
      <c r="C14" s="53"/>
      <c r="D14" s="53"/>
      <c r="E14" s="58"/>
      <c r="F14" s="138"/>
      <c r="G14" s="138"/>
      <c r="H14" s="130"/>
      <c r="I14" s="131"/>
      <c r="J14" s="131"/>
      <c r="K14" s="130"/>
      <c r="L14" s="131"/>
      <c r="M14" s="131"/>
      <c r="N14" s="132"/>
      <c r="O14" s="131"/>
      <c r="P14" s="131"/>
      <c r="Q14" s="132"/>
      <c r="R14" s="135"/>
      <c r="S14" s="135"/>
      <c r="T14" s="132"/>
      <c r="U14" s="135"/>
      <c r="V14" s="135"/>
      <c r="W14" s="132"/>
      <c r="X14" s="135"/>
      <c r="Y14" s="135"/>
      <c r="Z14" s="132"/>
      <c r="AA14" s="135"/>
      <c r="AB14" s="135"/>
      <c r="AC14" s="132"/>
      <c r="AD14" s="135"/>
      <c r="AE14" s="135"/>
      <c r="AF14" s="132"/>
      <c r="AG14" s="135"/>
      <c r="AH14" s="135"/>
      <c r="AI14" s="132"/>
      <c r="AJ14" s="404"/>
      <c r="AK14" s="404"/>
      <c r="AL14" s="132"/>
      <c r="AN14" s="414"/>
    </row>
    <row r="15" spans="2:45" ht="28.5" customHeight="1">
      <c r="B15" s="52" t="s">
        <v>91</v>
      </c>
      <c r="C15" s="53">
        <v>420</v>
      </c>
      <c r="D15" s="53">
        <v>529</v>
      </c>
      <c r="E15" s="426">
        <f t="shared" si="0"/>
        <v>0.25952380952380949</v>
      </c>
      <c r="F15" s="138">
        <v>367</v>
      </c>
      <c r="G15" s="138">
        <v>421</v>
      </c>
      <c r="H15" s="132">
        <f t="shared" si="1"/>
        <v>0.14713896457765663</v>
      </c>
      <c r="I15" s="131">
        <v>410</v>
      </c>
      <c r="J15" s="131">
        <v>434</v>
      </c>
      <c r="K15" s="130">
        <f t="shared" si="2"/>
        <v>5.8536585365853711E-2</v>
      </c>
      <c r="L15" s="131">
        <v>309</v>
      </c>
      <c r="M15" s="131"/>
      <c r="N15" s="132">
        <f t="shared" si="3"/>
        <v>-1</v>
      </c>
      <c r="O15" s="131">
        <v>368</v>
      </c>
      <c r="P15" s="131"/>
      <c r="Q15" s="132">
        <f t="shared" si="4"/>
        <v>-1</v>
      </c>
      <c r="R15" s="133">
        <v>392</v>
      </c>
      <c r="S15" s="133"/>
      <c r="T15" s="132">
        <f t="shared" si="5"/>
        <v>-1</v>
      </c>
      <c r="U15" s="133">
        <v>380</v>
      </c>
      <c r="V15" s="133"/>
      <c r="W15" s="132">
        <f t="shared" si="6"/>
        <v>-1</v>
      </c>
      <c r="X15" s="133">
        <v>396</v>
      </c>
      <c r="Y15" s="133"/>
      <c r="Z15" s="132">
        <f t="shared" si="7"/>
        <v>-1</v>
      </c>
      <c r="AA15" s="133">
        <v>360</v>
      </c>
      <c r="AB15" s="133"/>
      <c r="AC15" s="132">
        <f t="shared" si="8"/>
        <v>-1</v>
      </c>
      <c r="AD15" s="133">
        <v>366</v>
      </c>
      <c r="AE15" s="133"/>
      <c r="AF15" s="132">
        <f t="shared" si="9"/>
        <v>-1</v>
      </c>
      <c r="AG15" s="133">
        <v>462</v>
      </c>
      <c r="AH15" s="133"/>
      <c r="AI15" s="132">
        <f t="shared" si="10"/>
        <v>-1</v>
      </c>
      <c r="AJ15" s="404">
        <v>675</v>
      </c>
      <c r="AK15" s="404"/>
      <c r="AL15" s="132">
        <f t="shared" si="11"/>
        <v>-1</v>
      </c>
      <c r="AM15" s="119">
        <f>SUM(C15+F15+I15+L15+O15+R15+U15+X15+AA15+AD15+AG15+AJ15)</f>
        <v>4905</v>
      </c>
      <c r="AN15" s="414">
        <f t="shared" si="12"/>
        <v>1384</v>
      </c>
    </row>
    <row r="16" spans="2:45" ht="10.5" customHeight="1">
      <c r="B16" s="54"/>
      <c r="C16" s="53"/>
      <c r="D16" s="53"/>
      <c r="E16" s="58"/>
      <c r="F16" s="138"/>
      <c r="G16" s="138"/>
      <c r="H16" s="130"/>
      <c r="I16" s="131"/>
      <c r="J16" s="131"/>
      <c r="K16" s="130"/>
      <c r="L16" s="131"/>
      <c r="M16" s="131"/>
      <c r="N16" s="132"/>
      <c r="O16" s="131"/>
      <c r="P16" s="131"/>
      <c r="Q16" s="132"/>
      <c r="R16" s="135"/>
      <c r="S16" s="135"/>
      <c r="T16" s="132"/>
      <c r="U16" s="135"/>
      <c r="V16" s="135"/>
      <c r="W16" s="132"/>
      <c r="X16" s="135"/>
      <c r="Y16" s="135"/>
      <c r="Z16" s="132"/>
      <c r="AA16" s="135"/>
      <c r="AB16" s="135"/>
      <c r="AC16" s="132"/>
      <c r="AD16" s="135"/>
      <c r="AE16" s="135"/>
      <c r="AF16" s="132"/>
      <c r="AG16" s="135"/>
      <c r="AH16" s="135"/>
      <c r="AI16" s="132"/>
      <c r="AJ16" s="404"/>
      <c r="AK16" s="404"/>
      <c r="AL16" s="132"/>
      <c r="AN16" s="414"/>
    </row>
    <row r="17" spans="2:45" ht="28.5" customHeight="1">
      <c r="B17" s="52" t="s">
        <v>149</v>
      </c>
      <c r="C17" s="53">
        <v>377</v>
      </c>
      <c r="D17" s="53">
        <v>389</v>
      </c>
      <c r="E17" s="58">
        <f t="shared" si="0"/>
        <v>3.1830238726790361E-2</v>
      </c>
      <c r="F17" s="138">
        <v>370</v>
      </c>
      <c r="G17" s="138">
        <v>477</v>
      </c>
      <c r="H17" s="132">
        <f t="shared" si="1"/>
        <v>0.28918918918918912</v>
      </c>
      <c r="I17" s="131">
        <v>511</v>
      </c>
      <c r="J17" s="131">
        <v>462</v>
      </c>
      <c r="K17" s="130">
        <f t="shared" si="2"/>
        <v>-9.589041095890416E-2</v>
      </c>
      <c r="L17" s="131">
        <v>407</v>
      </c>
      <c r="M17" s="131"/>
      <c r="N17" s="132">
        <f t="shared" si="3"/>
        <v>-1</v>
      </c>
      <c r="O17" s="131">
        <v>412</v>
      </c>
      <c r="P17" s="131"/>
      <c r="Q17" s="132">
        <f t="shared" si="4"/>
        <v>-1</v>
      </c>
      <c r="R17" s="133">
        <v>531</v>
      </c>
      <c r="S17" s="133"/>
      <c r="T17" s="132">
        <f t="shared" si="5"/>
        <v>-1</v>
      </c>
      <c r="U17" s="133">
        <v>475</v>
      </c>
      <c r="V17" s="133"/>
      <c r="W17" s="132">
        <f t="shared" si="6"/>
        <v>-1</v>
      </c>
      <c r="X17" s="133">
        <v>405</v>
      </c>
      <c r="Y17" s="133"/>
      <c r="Z17" s="132">
        <f t="shared" si="7"/>
        <v>-1</v>
      </c>
      <c r="AA17" s="133">
        <v>564</v>
      </c>
      <c r="AB17" s="133"/>
      <c r="AC17" s="132">
        <f t="shared" si="8"/>
        <v>-1</v>
      </c>
      <c r="AD17" s="133">
        <v>560</v>
      </c>
      <c r="AE17" s="133"/>
      <c r="AF17" s="132">
        <f t="shared" si="9"/>
        <v>-1</v>
      </c>
      <c r="AG17" s="133">
        <v>494</v>
      </c>
      <c r="AH17" s="133"/>
      <c r="AI17" s="132">
        <f t="shared" si="10"/>
        <v>-1</v>
      </c>
      <c r="AJ17" s="404">
        <v>614</v>
      </c>
      <c r="AK17" s="404"/>
      <c r="AL17" s="132">
        <f t="shared" si="11"/>
        <v>-1</v>
      </c>
      <c r="AM17" s="119">
        <f>SUM(C17+F17+I17+L17+O17+R17+U17+X17+AA17+AD17+AG17+AJ17)</f>
        <v>5720</v>
      </c>
      <c r="AN17" s="414">
        <f t="shared" si="12"/>
        <v>1328</v>
      </c>
    </row>
    <row r="18" spans="2:45" ht="10.5" customHeight="1">
      <c r="B18" s="54"/>
      <c r="C18" s="53"/>
      <c r="D18" s="53"/>
      <c r="E18" s="58"/>
      <c r="F18" s="138"/>
      <c r="G18" s="138"/>
      <c r="H18" s="130"/>
      <c r="I18" s="131"/>
      <c r="J18" s="131"/>
      <c r="K18" s="130"/>
      <c r="L18" s="131"/>
      <c r="M18" s="131"/>
      <c r="N18" s="132"/>
      <c r="O18" s="131"/>
      <c r="P18" s="131"/>
      <c r="Q18" s="132"/>
      <c r="R18" s="135"/>
      <c r="S18" s="135"/>
      <c r="T18" s="132"/>
      <c r="U18" s="135"/>
      <c r="V18" s="135"/>
      <c r="W18" s="132"/>
      <c r="X18" s="135"/>
      <c r="Y18" s="135"/>
      <c r="Z18" s="132"/>
      <c r="AA18" s="135"/>
      <c r="AB18" s="135"/>
      <c r="AC18" s="132"/>
      <c r="AD18" s="135"/>
      <c r="AE18" s="135"/>
      <c r="AF18" s="132"/>
      <c r="AG18" s="135"/>
      <c r="AH18" s="135"/>
      <c r="AI18" s="132"/>
      <c r="AJ18" s="404"/>
      <c r="AK18" s="404"/>
      <c r="AL18" s="132"/>
      <c r="AN18" s="414"/>
    </row>
    <row r="19" spans="2:45" ht="28.5" customHeight="1">
      <c r="B19" s="52" t="s">
        <v>220</v>
      </c>
      <c r="C19" s="53">
        <v>55</v>
      </c>
      <c r="D19" s="53">
        <v>6</v>
      </c>
      <c r="E19" s="58">
        <f t="shared" si="0"/>
        <v>-0.89090909090909087</v>
      </c>
      <c r="F19" s="138">
        <v>48</v>
      </c>
      <c r="G19" s="138">
        <v>8</v>
      </c>
      <c r="H19" s="130">
        <f t="shared" si="1"/>
        <v>-0.83333333333333337</v>
      </c>
      <c r="I19" s="131">
        <v>4</v>
      </c>
      <c r="J19" s="131">
        <v>1</v>
      </c>
      <c r="K19" s="130">
        <f t="shared" si="2"/>
        <v>-0.75</v>
      </c>
      <c r="L19" s="131">
        <v>10</v>
      </c>
      <c r="M19" s="131"/>
      <c r="N19" s="132">
        <f t="shared" si="3"/>
        <v>-1</v>
      </c>
      <c r="O19" s="131">
        <v>9</v>
      </c>
      <c r="P19" s="131"/>
      <c r="Q19" s="132">
        <f t="shared" si="4"/>
        <v>-1</v>
      </c>
      <c r="R19" s="133">
        <v>2</v>
      </c>
      <c r="S19" s="133"/>
      <c r="T19" s="132">
        <f t="shared" si="5"/>
        <v>-1</v>
      </c>
      <c r="U19" s="133">
        <v>15</v>
      </c>
      <c r="V19" s="133"/>
      <c r="W19" s="132">
        <f t="shared" si="6"/>
        <v>-1</v>
      </c>
      <c r="X19" s="133">
        <v>6</v>
      </c>
      <c r="Y19" s="133"/>
      <c r="Z19" s="132">
        <f t="shared" si="7"/>
        <v>-1</v>
      </c>
      <c r="AA19" s="133">
        <v>10</v>
      </c>
      <c r="AB19" s="133"/>
      <c r="AC19" s="132">
        <f t="shared" si="8"/>
        <v>-1</v>
      </c>
      <c r="AD19" s="133">
        <v>5</v>
      </c>
      <c r="AE19" s="133"/>
      <c r="AF19" s="132">
        <f t="shared" si="9"/>
        <v>-1</v>
      </c>
      <c r="AG19" s="133">
        <v>16</v>
      </c>
      <c r="AH19" s="133"/>
      <c r="AI19" s="132">
        <f t="shared" si="10"/>
        <v>-1</v>
      </c>
      <c r="AJ19" s="404">
        <v>10</v>
      </c>
      <c r="AK19" s="404"/>
      <c r="AL19" s="132">
        <f t="shared" si="11"/>
        <v>-1</v>
      </c>
      <c r="AM19" s="119">
        <f>SUM(C19+F19+I19+L19+O19+R19+U19+X19+AA19+AD19+AG19+AJ19)</f>
        <v>190</v>
      </c>
      <c r="AN19" s="414">
        <f t="shared" si="12"/>
        <v>15</v>
      </c>
    </row>
    <row r="20" spans="2:45" ht="34.5" customHeight="1">
      <c r="B20" s="54"/>
      <c r="C20" s="292">
        <f>SUM(C7:C19)</f>
        <v>2149</v>
      </c>
      <c r="D20" s="292">
        <f>SUM(D7:D19)</f>
        <v>2264</v>
      </c>
      <c r="E20" s="425">
        <f>D20/C20-1</f>
        <v>5.3513261982317317E-2</v>
      </c>
      <c r="F20" s="292">
        <f t="shared" ref="F20:I20" si="13">SUM(F7:F19)</f>
        <v>1836</v>
      </c>
      <c r="G20" s="292">
        <f>SUM(G7:G19)</f>
        <v>2058</v>
      </c>
      <c r="H20" s="412">
        <f t="shared" si="1"/>
        <v>0.12091503267973858</v>
      </c>
      <c r="I20" s="292">
        <f t="shared" si="13"/>
        <v>1964</v>
      </c>
      <c r="J20" s="292">
        <f>SUM(J7:J19)</f>
        <v>1973</v>
      </c>
      <c r="K20" s="412">
        <f t="shared" si="2"/>
        <v>4.5824847250508505E-3</v>
      </c>
      <c r="L20" s="292">
        <f>SUM(L7:L19)</f>
        <v>1662</v>
      </c>
      <c r="M20" s="292"/>
      <c r="N20" s="413">
        <f>M20/L20-1</f>
        <v>-1</v>
      </c>
      <c r="O20" s="292">
        <f>SUM(O7:O19)</f>
        <v>1853</v>
      </c>
      <c r="P20" s="292"/>
      <c r="Q20" s="413">
        <f t="shared" si="4"/>
        <v>-1</v>
      </c>
      <c r="R20" s="295">
        <f>SUM(R7:R19)</f>
        <v>2114</v>
      </c>
      <c r="S20" s="295"/>
      <c r="T20" s="413">
        <f t="shared" si="5"/>
        <v>-1</v>
      </c>
      <c r="U20" s="114">
        <f>SUM(U7:U19)</f>
        <v>2036</v>
      </c>
      <c r="V20" s="114"/>
      <c r="W20" s="413">
        <f t="shared" si="6"/>
        <v>-1</v>
      </c>
      <c r="X20" s="114">
        <f>SUM(X7:X19)+69</f>
        <v>2017</v>
      </c>
      <c r="Y20" s="114"/>
      <c r="Z20" s="413">
        <f t="shared" si="7"/>
        <v>-1</v>
      </c>
      <c r="AA20" s="363">
        <f>SUM(AA7:AA19)</f>
        <v>1988</v>
      </c>
      <c r="AB20" s="363"/>
      <c r="AC20" s="413">
        <f t="shared" si="8"/>
        <v>-1</v>
      </c>
      <c r="AD20" s="114">
        <f>SUM(AD7:AD19)</f>
        <v>2017</v>
      </c>
      <c r="AE20" s="114"/>
      <c r="AF20" s="413">
        <f t="shared" si="9"/>
        <v>-1</v>
      </c>
      <c r="AG20" s="380">
        <f>SUM(AG7:AG19)</f>
        <v>2223</v>
      </c>
      <c r="AH20" s="380"/>
      <c r="AI20" s="413">
        <f t="shared" si="10"/>
        <v>-1</v>
      </c>
      <c r="AJ20" s="295">
        <f>SUM(AJ7+AJ9+AJ11+AJ13+AJ15+AJ17+AJ19)</f>
        <v>2879</v>
      </c>
      <c r="AK20" s="295"/>
      <c r="AL20" s="413">
        <f t="shared" si="11"/>
        <v>-1</v>
      </c>
      <c r="AM20" s="55">
        <f>SUM(C20+F20+I20+L20+O20+R20+U20+X20+AA20+AD20+AG20+AJ20)</f>
        <v>24738</v>
      </c>
      <c r="AN20" s="415">
        <f>D20+G20+J20+M20+P20+S20+V20+Y20+AB20+AE20+AH20+AK20</f>
        <v>6295</v>
      </c>
    </row>
    <row r="21" spans="2:45"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AS21" s="31">
        <f>AS13+2744</f>
        <v>27413</v>
      </c>
    </row>
    <row r="22" spans="2:45">
      <c r="B22" s="56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</row>
    <row r="23" spans="2:45">
      <c r="B23" s="54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</row>
    <row r="24" spans="2:45">
      <c r="B24" s="56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</row>
    <row r="25" spans="2:45">
      <c r="B25" s="54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</row>
    <row r="26" spans="2:45">
      <c r="B26" s="56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</row>
    <row r="27" spans="2:45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</row>
    <row r="28" spans="2:45">
      <c r="C28" s="32"/>
      <c r="D28" s="32"/>
      <c r="E28" s="32"/>
      <c r="F28" s="32"/>
      <c r="G28" s="32"/>
      <c r="H28" s="32"/>
      <c r="I28" s="32"/>
      <c r="J28" s="32"/>
    </row>
    <row r="29" spans="2:45">
      <c r="C29" s="32"/>
      <c r="D29" s="32"/>
      <c r="E29" s="32"/>
      <c r="F29" s="32"/>
      <c r="G29" s="32"/>
      <c r="H29" s="32"/>
      <c r="I29" s="32"/>
      <c r="J29" s="32"/>
    </row>
    <row r="30" spans="2:45">
      <c r="C30" s="32"/>
      <c r="D30" s="32"/>
      <c r="E30" s="32"/>
      <c r="F30" s="32"/>
      <c r="G30" s="32"/>
      <c r="H30" s="32"/>
      <c r="I30" s="32"/>
      <c r="J30" s="32"/>
      <c r="AD30" s="112"/>
      <c r="AE30" s="112"/>
    </row>
    <row r="31" spans="2:45">
      <c r="C31" s="32"/>
      <c r="D31" s="32"/>
      <c r="E31" s="32"/>
      <c r="F31" s="32"/>
      <c r="G31" s="32"/>
      <c r="H31" s="32"/>
      <c r="I31" s="32"/>
      <c r="J31" s="32"/>
      <c r="AD31" s="113"/>
      <c r="AE31" s="113"/>
    </row>
    <row r="32" spans="2:45">
      <c r="C32" s="32"/>
      <c r="D32" s="32"/>
      <c r="E32" s="32"/>
      <c r="F32" s="32"/>
      <c r="G32" s="32"/>
      <c r="H32" s="32"/>
      <c r="I32" s="32"/>
      <c r="J32" s="32"/>
      <c r="AD32" s="112"/>
      <c r="AE32" s="112"/>
    </row>
    <row r="33" spans="3:31">
      <c r="C33" s="32"/>
      <c r="D33" s="32"/>
      <c r="E33" s="32"/>
      <c r="F33" s="32"/>
      <c r="G33" s="32"/>
      <c r="H33" s="32"/>
      <c r="I33" s="32"/>
      <c r="J33" s="32"/>
      <c r="AD33" s="113"/>
      <c r="AE33" s="113"/>
    </row>
    <row r="34" spans="3:31">
      <c r="C34" s="32"/>
      <c r="D34" s="32"/>
      <c r="E34" s="32"/>
      <c r="F34" s="32"/>
      <c r="G34" s="32"/>
      <c r="H34" s="32"/>
      <c r="I34" s="32"/>
      <c r="J34" s="32"/>
      <c r="AD34" s="112"/>
      <c r="AE34" s="112"/>
    </row>
    <row r="35" spans="3:31">
      <c r="C35" s="32"/>
      <c r="D35" s="32"/>
      <c r="E35" s="32"/>
      <c r="F35" s="32"/>
      <c r="G35" s="32"/>
      <c r="H35" s="32"/>
      <c r="I35" s="32"/>
      <c r="J35" s="32"/>
      <c r="AD35" s="113"/>
      <c r="AE35" s="113"/>
    </row>
    <row r="36" spans="3:31">
      <c r="C36" s="32"/>
      <c r="D36" s="32"/>
      <c r="E36" s="32"/>
      <c r="F36" s="32"/>
      <c r="G36" s="32"/>
      <c r="H36" s="32"/>
      <c r="I36" s="32"/>
      <c r="J36" s="32"/>
      <c r="AD36" s="112"/>
      <c r="AE36" s="112"/>
    </row>
    <row r="37" spans="3:31">
      <c r="I37" s="32"/>
      <c r="J37" s="32"/>
      <c r="AD37" s="113"/>
      <c r="AE37" s="113"/>
    </row>
    <row r="38" spans="3:31">
      <c r="AD38" s="112"/>
      <c r="AE38" s="112"/>
    </row>
    <row r="39" spans="3:31">
      <c r="AD39" s="113"/>
      <c r="AE39" s="113"/>
    </row>
    <row r="40" spans="3:31">
      <c r="AD40" s="112"/>
      <c r="AE40" s="112"/>
    </row>
    <row r="41" spans="3:31">
      <c r="AD41" s="113"/>
      <c r="AE41" s="113"/>
    </row>
    <row r="42" spans="3:31">
      <c r="AD42" s="112"/>
      <c r="AE42" s="112"/>
    </row>
  </sheetData>
  <mergeCells count="1">
    <mergeCell ref="B4:B5"/>
  </mergeCells>
  <pageMargins left="0.7" right="0.7" top="0.75" bottom="0.75" header="0.3" footer="0.3"/>
  <pageSetup orientation="portrait" r:id="rId1"/>
  <ignoredErrors>
    <ignoredError sqref="E20 H20 K20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I138"/>
  <sheetViews>
    <sheetView showGridLines="0" topLeftCell="A15" zoomScale="90" zoomScaleNormal="90" zoomScaleSheetLayoutView="90" workbookViewId="0">
      <pane xSplit="1" topLeftCell="F1" activePane="topRight" state="frozen"/>
      <selection pane="topRight" activeCell="K34" sqref="K34"/>
    </sheetView>
  </sheetViews>
  <sheetFormatPr baseColWidth="10" defaultRowHeight="18.75" customHeight="1"/>
  <cols>
    <col min="1" max="1" width="16.85546875" style="513" customWidth="1"/>
    <col min="2" max="2" width="1.140625" style="513" customWidth="1"/>
    <col min="3" max="3" width="8.42578125" style="513" customWidth="1"/>
    <col min="4" max="4" width="8.140625" style="513" customWidth="1"/>
    <col min="5" max="5" width="8.85546875" style="513" customWidth="1"/>
    <col min="6" max="6" width="9" style="514" customWidth="1"/>
    <col min="7" max="7" width="9.42578125" style="514" customWidth="1"/>
    <col min="8" max="8" width="9.140625" style="513" customWidth="1"/>
    <col min="9" max="9" width="9.5703125" style="513" customWidth="1"/>
    <col min="10" max="10" width="10.5703125" style="513" customWidth="1"/>
    <col min="11" max="11" width="9.42578125" style="513" customWidth="1"/>
    <col min="12" max="12" width="11.5703125" style="513" customWidth="1"/>
    <col min="13" max="13" width="10.5703125" style="513" customWidth="1"/>
    <col min="14" max="14" width="7.7109375" style="513" customWidth="1"/>
    <col min="15" max="15" width="13.42578125" style="513" customWidth="1"/>
    <col min="16" max="16" width="13.5703125" style="513" customWidth="1"/>
    <col min="17" max="17" width="13" style="513" customWidth="1"/>
    <col min="18" max="18" width="10.7109375" style="513" customWidth="1"/>
    <col min="19" max="19" width="10" style="513" customWidth="1"/>
    <col min="20" max="20" width="10.42578125" style="513" customWidth="1"/>
    <col min="21" max="21" width="9.140625" style="513" customWidth="1"/>
    <col min="22" max="22" width="14.140625" style="513" customWidth="1"/>
    <col min="23" max="23" width="14" style="513" customWidth="1"/>
    <col min="24" max="24" width="13.42578125" style="513" customWidth="1"/>
    <col min="25" max="25" width="10.42578125" style="513" customWidth="1"/>
    <col min="26" max="26" width="9.85546875" style="513" customWidth="1"/>
    <col min="27" max="27" width="11" style="513" customWidth="1"/>
    <col min="28" max="28" width="8" style="513" customWidth="1"/>
    <col min="29" max="29" width="8.5703125" style="513" customWidth="1"/>
    <col min="30" max="30" width="8.42578125" style="513" customWidth="1"/>
    <col min="31" max="31" width="8.28515625" style="513" customWidth="1"/>
    <col min="32" max="32" width="12.140625" style="513" customWidth="1"/>
    <col min="33" max="33" width="14.28515625" style="513" customWidth="1"/>
    <col min="34" max="34" width="10.85546875" style="513" customWidth="1"/>
    <col min="35" max="35" width="10.140625" style="513" customWidth="1"/>
    <col min="36" max="36" width="9" style="513" customWidth="1"/>
    <col min="37" max="37" width="8.7109375" style="513" customWidth="1"/>
    <col min="38" max="38" width="11.85546875" style="513" customWidth="1"/>
    <col min="39" max="40" width="13.7109375" style="516" customWidth="1"/>
    <col min="41" max="41" width="13" style="513" customWidth="1"/>
    <col min="42" max="44" width="11.42578125" style="515"/>
    <col min="45" max="47" width="0" style="515" hidden="1" customWidth="1"/>
    <col min="48" max="49" width="11.42578125" style="515"/>
    <col min="50" max="52" width="0" style="515" hidden="1" customWidth="1"/>
    <col min="53" max="82" width="11.42578125" style="515"/>
    <col min="83" max="16384" width="11.42578125" style="513"/>
  </cols>
  <sheetData>
    <row r="2" spans="1:87" ht="32.25" customHeight="1">
      <c r="L2" s="751" t="s">
        <v>1126</v>
      </c>
      <c r="M2" s="751"/>
      <c r="N2" s="751"/>
      <c r="O2" s="751"/>
      <c r="P2" s="751"/>
      <c r="Q2" s="751"/>
      <c r="R2" s="751"/>
      <c r="S2" s="751"/>
      <c r="T2" s="751"/>
      <c r="U2" s="751"/>
      <c r="V2" s="751"/>
      <c r="W2" s="751"/>
      <c r="X2" s="751"/>
      <c r="Y2" s="751"/>
      <c r="Z2" s="751"/>
      <c r="AA2" s="751"/>
      <c r="AB2" s="751"/>
      <c r="AC2" s="751"/>
      <c r="AD2" s="751"/>
      <c r="AE2" s="751"/>
      <c r="AF2" s="751"/>
      <c r="AG2" s="751"/>
      <c r="AH2" s="751"/>
      <c r="AI2" s="751"/>
      <c r="AJ2" s="751"/>
      <c r="AK2" s="751"/>
      <c r="AL2" s="751"/>
      <c r="AM2" s="751"/>
      <c r="AN2" s="751"/>
    </row>
    <row r="3" spans="1:87" ht="15" customHeight="1"/>
    <row r="4" spans="1:87" ht="26.25" customHeight="1">
      <c r="A4" s="517" t="s">
        <v>146</v>
      </c>
      <c r="B4" s="518"/>
      <c r="C4" s="519">
        <v>42736</v>
      </c>
      <c r="D4" s="519">
        <v>43101</v>
      </c>
      <c r="E4" s="520" t="s">
        <v>215</v>
      </c>
      <c r="F4" s="521">
        <v>42767</v>
      </c>
      <c r="G4" s="521">
        <v>43132</v>
      </c>
      <c r="H4" s="520" t="s">
        <v>215</v>
      </c>
      <c r="I4" s="521">
        <v>42795</v>
      </c>
      <c r="J4" s="521">
        <v>43160</v>
      </c>
      <c r="K4" s="520" t="s">
        <v>215</v>
      </c>
      <c r="L4" s="521">
        <v>42826</v>
      </c>
      <c r="M4" s="521">
        <v>43191</v>
      </c>
      <c r="N4" s="520" t="s">
        <v>215</v>
      </c>
      <c r="O4" s="521">
        <v>42856</v>
      </c>
      <c r="P4" s="521">
        <v>43221</v>
      </c>
      <c r="Q4" s="520" t="s">
        <v>215</v>
      </c>
      <c r="R4" s="521">
        <v>42887</v>
      </c>
      <c r="S4" s="521">
        <v>43252</v>
      </c>
      <c r="T4" s="520" t="s">
        <v>215</v>
      </c>
      <c r="U4" s="521">
        <v>42917</v>
      </c>
      <c r="V4" s="521">
        <v>43282</v>
      </c>
      <c r="W4" s="520" t="s">
        <v>801</v>
      </c>
      <c r="X4" s="521">
        <v>42948</v>
      </c>
      <c r="Y4" s="521">
        <v>43313</v>
      </c>
      <c r="Z4" s="520" t="s">
        <v>215</v>
      </c>
      <c r="AA4" s="521">
        <v>42979</v>
      </c>
      <c r="AB4" s="521">
        <v>43344</v>
      </c>
      <c r="AC4" s="520" t="s">
        <v>215</v>
      </c>
      <c r="AD4" s="521">
        <v>43009</v>
      </c>
      <c r="AE4" s="521">
        <v>43374</v>
      </c>
      <c r="AF4" s="520" t="s">
        <v>215</v>
      </c>
      <c r="AG4" s="521">
        <v>43040</v>
      </c>
      <c r="AH4" s="521">
        <v>43405</v>
      </c>
      <c r="AI4" s="520" t="s">
        <v>215</v>
      </c>
      <c r="AJ4" s="521">
        <v>43070</v>
      </c>
      <c r="AK4" s="521">
        <v>43435</v>
      </c>
      <c r="AL4" s="522" t="s">
        <v>215</v>
      </c>
      <c r="AM4" s="519" t="s">
        <v>881</v>
      </c>
      <c r="AN4" s="519" t="s">
        <v>944</v>
      </c>
      <c r="AO4" s="520" t="s">
        <v>800</v>
      </c>
      <c r="AS4" s="523"/>
      <c r="AT4" s="523"/>
      <c r="AU4" s="523"/>
    </row>
    <row r="5" spans="1:87" s="539" customFormat="1" ht="18.75" customHeight="1">
      <c r="A5" s="524" t="s">
        <v>92</v>
      </c>
      <c r="B5" s="524"/>
      <c r="C5" s="525">
        <v>87</v>
      </c>
      <c r="D5" s="525">
        <v>84</v>
      </c>
      <c r="E5" s="526">
        <f>D5/C5-1</f>
        <v>-3.4482758620689613E-2</v>
      </c>
      <c r="F5" s="527">
        <v>45</v>
      </c>
      <c r="G5" s="527">
        <v>52</v>
      </c>
      <c r="H5" s="528">
        <f>G5/F5-1</f>
        <v>0.15555555555555545</v>
      </c>
      <c r="I5" s="529">
        <v>83</v>
      </c>
      <c r="J5" s="529"/>
      <c r="K5" s="530">
        <f>J5/I5-1</f>
        <v>-1</v>
      </c>
      <c r="L5" s="531">
        <v>66</v>
      </c>
      <c r="M5" s="529"/>
      <c r="N5" s="530">
        <f>M5/L5-1</f>
        <v>-1</v>
      </c>
      <c r="O5" s="531">
        <v>66</v>
      </c>
      <c r="P5" s="533"/>
      <c r="Q5" s="535">
        <f>P5/O5-1</f>
        <v>-1</v>
      </c>
      <c r="R5" s="531">
        <v>83</v>
      </c>
      <c r="S5" s="529"/>
      <c r="T5" s="535">
        <f>S5/R5-1</f>
        <v>-1</v>
      </c>
      <c r="U5" s="531">
        <v>83</v>
      </c>
      <c r="V5" s="527"/>
      <c r="W5" s="536">
        <f>V5/U5-1</f>
        <v>-1</v>
      </c>
      <c r="X5" s="532">
        <v>75</v>
      </c>
      <c r="Y5" s="529"/>
      <c r="Z5" s="530">
        <f>Y5/X5-1</f>
        <v>-1</v>
      </c>
      <c r="AA5" s="532">
        <v>83</v>
      </c>
      <c r="AB5" s="527"/>
      <c r="AC5" s="530">
        <f>AB5/AA5-1</f>
        <v>-1</v>
      </c>
      <c r="AD5" s="529">
        <v>87</v>
      </c>
      <c r="AE5" s="529"/>
      <c r="AF5" s="530">
        <f>AE5/AD5-1</f>
        <v>-1</v>
      </c>
      <c r="AG5" s="527">
        <v>95</v>
      </c>
      <c r="AH5" s="527"/>
      <c r="AI5" s="530">
        <f>AH5/AG5-1</f>
        <v>-1</v>
      </c>
      <c r="AJ5" s="527">
        <v>88</v>
      </c>
      <c r="AK5" s="527"/>
      <c r="AL5" s="534">
        <f>AK5/AJ5-1</f>
        <v>-1</v>
      </c>
      <c r="AM5" s="537">
        <f>C5+F5+I5+L5+O5+R5+U5+X5+AA5+AD5+AG5+AJ5</f>
        <v>941</v>
      </c>
      <c r="AN5" s="537">
        <f>D5+G5+J5+M5+P5+S5+V5+Y5+AB5+AE5+AH5+AK5</f>
        <v>136</v>
      </c>
      <c r="AO5" s="530">
        <f>AN5/AM5-1</f>
        <v>-0.85547290116896924</v>
      </c>
      <c r="AP5" s="515"/>
      <c r="AQ5" s="515"/>
      <c r="AR5" s="515"/>
      <c r="AS5" s="523" t="s">
        <v>90</v>
      </c>
      <c r="AT5" s="538">
        <f>SUM(AJ5:AJ29)</f>
        <v>2523</v>
      </c>
      <c r="AU5" s="523"/>
      <c r="AV5" s="515"/>
      <c r="AW5" s="515"/>
      <c r="AX5" s="515"/>
      <c r="AY5" s="515"/>
      <c r="AZ5" s="515"/>
      <c r="BA5" s="515"/>
      <c r="BB5" s="515"/>
      <c r="BC5" s="515"/>
      <c r="BD5" s="515"/>
      <c r="BE5" s="515"/>
      <c r="BF5" s="515"/>
      <c r="BG5" s="515"/>
      <c r="BH5" s="515"/>
      <c r="BI5" s="515"/>
      <c r="BJ5" s="515"/>
      <c r="BK5" s="515"/>
      <c r="BL5" s="515"/>
      <c r="BM5" s="515"/>
      <c r="BN5" s="515"/>
      <c r="BO5" s="515"/>
      <c r="BP5" s="515"/>
      <c r="BQ5" s="515"/>
      <c r="BR5" s="515"/>
      <c r="BS5" s="515"/>
      <c r="BT5" s="515"/>
      <c r="BU5" s="515"/>
      <c r="BV5" s="515"/>
      <c r="BW5" s="515"/>
      <c r="BX5" s="515"/>
      <c r="BY5" s="515"/>
      <c r="BZ5" s="515"/>
      <c r="CA5" s="515"/>
      <c r="CB5" s="515"/>
      <c r="CC5" s="515"/>
      <c r="CD5" s="515"/>
      <c r="CE5" s="513"/>
      <c r="CF5" s="513"/>
      <c r="CG5" s="513"/>
      <c r="CH5" s="513"/>
      <c r="CI5" s="513"/>
    </row>
    <row r="6" spans="1:87" ht="18.75" customHeight="1">
      <c r="A6" s="540" t="s">
        <v>93</v>
      </c>
      <c r="B6" s="541"/>
      <c r="C6" s="542">
        <v>13</v>
      </c>
      <c r="D6" s="542">
        <v>9</v>
      </c>
      <c r="E6" s="543">
        <f t="shared" ref="E6:E29" si="0">D6/C6-1</f>
        <v>-0.30769230769230771</v>
      </c>
      <c r="F6" s="544">
        <v>7</v>
      </c>
      <c r="G6" s="544">
        <v>12</v>
      </c>
      <c r="H6" s="543">
        <f t="shared" ref="H6:H29" si="1">G6/F6-1</f>
        <v>0.71428571428571419</v>
      </c>
      <c r="I6" s="545">
        <v>10</v>
      </c>
      <c r="J6" s="545"/>
      <c r="K6" s="546">
        <f t="shared" ref="K6:K29" si="2">J6/I6-1</f>
        <v>-1</v>
      </c>
      <c r="L6" s="547">
        <v>6</v>
      </c>
      <c r="M6" s="545"/>
      <c r="N6" s="548">
        <f t="shared" ref="N6:N29" si="3">M6/L6-1</f>
        <v>-1</v>
      </c>
      <c r="O6" s="547">
        <v>15</v>
      </c>
      <c r="P6" s="550"/>
      <c r="Q6" s="548">
        <f t="shared" ref="Q6:Q29" si="4">P6/O6-1</f>
        <v>-1</v>
      </c>
      <c r="R6" s="547">
        <v>10</v>
      </c>
      <c r="S6" s="545"/>
      <c r="T6" s="552">
        <f t="shared" ref="T6:T29" si="5">S6/R6-1</f>
        <v>-1</v>
      </c>
      <c r="U6" s="547">
        <v>12</v>
      </c>
      <c r="V6" s="544"/>
      <c r="W6" s="551">
        <f t="shared" ref="W6:W29" si="6">V6/U6-1</f>
        <v>-1</v>
      </c>
      <c r="X6" s="549">
        <v>15</v>
      </c>
      <c r="Y6" s="545"/>
      <c r="Z6" s="548">
        <f t="shared" ref="Z6:Z29" si="7">Y6/X6-1</f>
        <v>-1</v>
      </c>
      <c r="AA6" s="549">
        <v>6</v>
      </c>
      <c r="AB6" s="544"/>
      <c r="AC6" s="548">
        <f t="shared" ref="AC6:AC29" si="8">AB6/AA6-1</f>
        <v>-1</v>
      </c>
      <c r="AD6" s="545">
        <v>7</v>
      </c>
      <c r="AE6" s="545"/>
      <c r="AF6" s="548">
        <f t="shared" ref="AF6:AF29" si="9">AE6/AD6-1</f>
        <v>-1</v>
      </c>
      <c r="AG6" s="544">
        <v>15</v>
      </c>
      <c r="AH6" s="544"/>
      <c r="AI6" s="548">
        <f t="shared" ref="AI6:AI29" si="10">AH6/AG6-1</f>
        <v>-1</v>
      </c>
      <c r="AJ6" s="544">
        <v>40</v>
      </c>
      <c r="AK6" s="544"/>
      <c r="AL6" s="548">
        <f t="shared" ref="AL6:AL29" si="11">AK6/AJ6-1</f>
        <v>-1</v>
      </c>
      <c r="AM6" s="553">
        <f t="shared" ref="AM6:AN29" si="12">C6+F6+I6+L6+O6+R6+U6+X6+AA6+AD6+AG6+AJ6</f>
        <v>156</v>
      </c>
      <c r="AN6" s="553">
        <f t="shared" si="12"/>
        <v>21</v>
      </c>
      <c r="AO6" s="548">
        <f t="shared" ref="AO6:AO29" si="13">AN6/AM6-1</f>
        <v>-0.86538461538461542</v>
      </c>
      <c r="AS6" s="523" t="s">
        <v>865</v>
      </c>
      <c r="AT6" s="523">
        <v>49</v>
      </c>
      <c r="AU6" s="523"/>
      <c r="AX6" s="515">
        <f>2744-57</f>
        <v>2687</v>
      </c>
    </row>
    <row r="7" spans="1:87" s="539" customFormat="1" ht="18.75" customHeight="1">
      <c r="A7" s="524" t="s">
        <v>94</v>
      </c>
      <c r="B7" s="524"/>
      <c r="C7" s="525">
        <v>133</v>
      </c>
      <c r="D7" s="525">
        <v>117</v>
      </c>
      <c r="E7" s="526">
        <f t="shared" si="0"/>
        <v>-0.12030075187969924</v>
      </c>
      <c r="F7" s="527">
        <v>91</v>
      </c>
      <c r="G7" s="527">
        <v>73</v>
      </c>
      <c r="H7" s="528">
        <f t="shared" si="1"/>
        <v>-0.19780219780219777</v>
      </c>
      <c r="I7" s="529">
        <v>85</v>
      </c>
      <c r="J7" s="529"/>
      <c r="K7" s="534">
        <f t="shared" si="2"/>
        <v>-1</v>
      </c>
      <c r="L7" s="531">
        <v>81</v>
      </c>
      <c r="M7" s="529"/>
      <c r="N7" s="534">
        <f t="shared" si="3"/>
        <v>-1</v>
      </c>
      <c r="O7" s="531">
        <v>97</v>
      </c>
      <c r="P7" s="533"/>
      <c r="Q7" s="535">
        <f t="shared" si="4"/>
        <v>-1</v>
      </c>
      <c r="R7" s="531">
        <v>107</v>
      </c>
      <c r="S7" s="529"/>
      <c r="T7" s="535">
        <f t="shared" si="5"/>
        <v>-1</v>
      </c>
      <c r="U7" s="531">
        <v>96</v>
      </c>
      <c r="V7" s="527"/>
      <c r="W7" s="535">
        <f t="shared" si="6"/>
        <v>-1</v>
      </c>
      <c r="X7" s="532">
        <v>112</v>
      </c>
      <c r="Y7" s="529"/>
      <c r="Z7" s="534">
        <f t="shared" si="7"/>
        <v>-1</v>
      </c>
      <c r="AA7" s="532">
        <v>81</v>
      </c>
      <c r="AB7" s="527"/>
      <c r="AC7" s="530">
        <f t="shared" si="8"/>
        <v>-1</v>
      </c>
      <c r="AD7" s="529">
        <v>95</v>
      </c>
      <c r="AE7" s="529"/>
      <c r="AF7" s="530">
        <f t="shared" si="9"/>
        <v>-1</v>
      </c>
      <c r="AG7" s="527">
        <v>108</v>
      </c>
      <c r="AH7" s="527"/>
      <c r="AI7" s="534">
        <f t="shared" si="10"/>
        <v>-1</v>
      </c>
      <c r="AJ7" s="527">
        <v>153</v>
      </c>
      <c r="AK7" s="527"/>
      <c r="AL7" s="534">
        <f t="shared" si="11"/>
        <v>-1</v>
      </c>
      <c r="AM7" s="537">
        <f t="shared" si="12"/>
        <v>1239</v>
      </c>
      <c r="AN7" s="537">
        <f t="shared" si="12"/>
        <v>190</v>
      </c>
      <c r="AO7" s="534">
        <f t="shared" si="13"/>
        <v>-0.84665052461662627</v>
      </c>
      <c r="AP7" s="515"/>
      <c r="AQ7" s="515"/>
      <c r="AR7" s="515"/>
      <c r="AS7" s="523" t="s">
        <v>100</v>
      </c>
      <c r="AT7" s="523">
        <v>8</v>
      </c>
      <c r="AU7" s="523"/>
      <c r="AV7" s="515"/>
      <c r="AW7" s="515"/>
      <c r="AX7" s="515"/>
      <c r="AY7" s="515"/>
      <c r="AZ7" s="515"/>
      <c r="BA7" s="515"/>
      <c r="BB7" s="515"/>
      <c r="BC7" s="515"/>
      <c r="BD7" s="515"/>
      <c r="BE7" s="515"/>
      <c r="BF7" s="515"/>
      <c r="BG7" s="515"/>
      <c r="BH7" s="515"/>
      <c r="BI7" s="515"/>
      <c r="BJ7" s="515"/>
      <c r="BK7" s="515"/>
      <c r="BL7" s="515"/>
      <c r="BM7" s="515"/>
      <c r="BN7" s="515"/>
      <c r="BO7" s="515"/>
      <c r="BP7" s="515"/>
      <c r="BQ7" s="515"/>
      <c r="BR7" s="515"/>
      <c r="BS7" s="515"/>
      <c r="BT7" s="515"/>
      <c r="BU7" s="515"/>
      <c r="BV7" s="515"/>
      <c r="BW7" s="515"/>
      <c r="BX7" s="515"/>
      <c r="BY7" s="515"/>
      <c r="BZ7" s="515"/>
      <c r="CA7" s="515"/>
      <c r="CB7" s="515"/>
      <c r="CC7" s="515"/>
      <c r="CD7" s="515"/>
      <c r="CE7" s="513"/>
      <c r="CF7" s="513"/>
      <c r="CG7" s="513"/>
      <c r="CH7" s="513"/>
      <c r="CI7" s="513"/>
    </row>
    <row r="8" spans="1:87" ht="18.75" customHeight="1">
      <c r="A8" s="540" t="s">
        <v>137</v>
      </c>
      <c r="B8" s="554"/>
      <c r="C8" s="555">
        <v>412</v>
      </c>
      <c r="D8" s="555">
        <v>314</v>
      </c>
      <c r="E8" s="543">
        <f t="shared" si="0"/>
        <v>-0.23786407766990292</v>
      </c>
      <c r="F8" s="544">
        <v>386</v>
      </c>
      <c r="G8" s="544">
        <v>258</v>
      </c>
      <c r="H8" s="556">
        <f t="shared" si="1"/>
        <v>-0.33160621761658027</v>
      </c>
      <c r="I8" s="557">
        <v>453</v>
      </c>
      <c r="J8" s="557"/>
      <c r="K8" s="548">
        <f t="shared" si="2"/>
        <v>-1</v>
      </c>
      <c r="L8" s="547">
        <v>359</v>
      </c>
      <c r="M8" s="557"/>
      <c r="N8" s="546">
        <f t="shared" si="3"/>
        <v>-1</v>
      </c>
      <c r="O8" s="547">
        <v>407</v>
      </c>
      <c r="P8" s="558"/>
      <c r="Q8" s="552">
        <f t="shared" si="4"/>
        <v>-1</v>
      </c>
      <c r="R8" s="547">
        <v>415</v>
      </c>
      <c r="S8" s="557"/>
      <c r="T8" s="548">
        <f t="shared" si="5"/>
        <v>-1</v>
      </c>
      <c r="U8" s="547">
        <v>365</v>
      </c>
      <c r="V8" s="544"/>
      <c r="W8" s="552">
        <f t="shared" si="6"/>
        <v>-1</v>
      </c>
      <c r="X8" s="549">
        <v>332</v>
      </c>
      <c r="Y8" s="545"/>
      <c r="Z8" s="546">
        <f t="shared" si="7"/>
        <v>-1</v>
      </c>
      <c r="AA8" s="549">
        <v>263</v>
      </c>
      <c r="AB8" s="544"/>
      <c r="AC8" s="548">
        <f t="shared" si="8"/>
        <v>-1</v>
      </c>
      <c r="AD8" s="545">
        <v>312</v>
      </c>
      <c r="AE8" s="545"/>
      <c r="AF8" s="548">
        <f t="shared" si="9"/>
        <v>-1</v>
      </c>
      <c r="AG8" s="544">
        <v>540</v>
      </c>
      <c r="AH8" s="544"/>
      <c r="AI8" s="546">
        <f t="shared" si="10"/>
        <v>-1</v>
      </c>
      <c r="AJ8" s="559">
        <v>487</v>
      </c>
      <c r="AK8" s="559"/>
      <c r="AL8" s="546">
        <f t="shared" si="11"/>
        <v>-1</v>
      </c>
      <c r="AM8" s="553">
        <f t="shared" si="12"/>
        <v>4731</v>
      </c>
      <c r="AN8" s="553">
        <f t="shared" si="12"/>
        <v>572</v>
      </c>
      <c r="AO8" s="546">
        <f t="shared" si="13"/>
        <v>-0.87909532868315365</v>
      </c>
      <c r="AS8" s="560"/>
      <c r="AT8" s="561" t="s">
        <v>217</v>
      </c>
      <c r="AU8" s="561" t="s">
        <v>216</v>
      </c>
      <c r="AX8" s="562">
        <f>SUM(AM5:AM29)</f>
        <v>23005</v>
      </c>
    </row>
    <row r="9" spans="1:87" s="539" customFormat="1" ht="18.75" customHeight="1">
      <c r="A9" s="524" t="s">
        <v>95</v>
      </c>
      <c r="B9" s="524"/>
      <c r="C9" s="525">
        <v>133</v>
      </c>
      <c r="D9" s="525">
        <v>120</v>
      </c>
      <c r="E9" s="526">
        <f t="shared" si="0"/>
        <v>-9.7744360902255689E-2</v>
      </c>
      <c r="F9" s="527">
        <v>146</v>
      </c>
      <c r="G9" s="527">
        <v>114</v>
      </c>
      <c r="H9" s="528">
        <f t="shared" si="1"/>
        <v>-0.21917808219178081</v>
      </c>
      <c r="I9" s="529">
        <v>148</v>
      </c>
      <c r="J9" s="529"/>
      <c r="K9" s="530">
        <f t="shared" si="2"/>
        <v>-1</v>
      </c>
      <c r="L9" s="531">
        <v>114</v>
      </c>
      <c r="M9" s="529"/>
      <c r="N9" s="530">
        <f t="shared" si="3"/>
        <v>-1</v>
      </c>
      <c r="O9" s="531">
        <v>137</v>
      </c>
      <c r="P9" s="533"/>
      <c r="Q9" s="530">
        <f t="shared" si="4"/>
        <v>-1</v>
      </c>
      <c r="R9" s="531">
        <v>111</v>
      </c>
      <c r="S9" s="529"/>
      <c r="T9" s="530">
        <f t="shared" si="5"/>
        <v>-1</v>
      </c>
      <c r="U9" s="531">
        <v>73</v>
      </c>
      <c r="V9" s="527"/>
      <c r="W9" s="535">
        <f t="shared" si="6"/>
        <v>-1</v>
      </c>
      <c r="X9" s="532">
        <v>118</v>
      </c>
      <c r="Y9" s="529"/>
      <c r="Z9" s="534">
        <f t="shared" si="7"/>
        <v>-1</v>
      </c>
      <c r="AA9" s="532">
        <v>105</v>
      </c>
      <c r="AB9" s="527"/>
      <c r="AC9" s="530">
        <f t="shared" si="8"/>
        <v>-1</v>
      </c>
      <c r="AD9" s="529">
        <v>117</v>
      </c>
      <c r="AE9" s="529"/>
      <c r="AF9" s="530">
        <f t="shared" si="9"/>
        <v>-1</v>
      </c>
      <c r="AG9" s="527">
        <v>167</v>
      </c>
      <c r="AH9" s="527"/>
      <c r="AI9" s="530">
        <f t="shared" si="10"/>
        <v>-1</v>
      </c>
      <c r="AJ9" s="527">
        <v>212</v>
      </c>
      <c r="AK9" s="527"/>
      <c r="AL9" s="530">
        <f t="shared" si="11"/>
        <v>-1</v>
      </c>
      <c r="AM9" s="537">
        <f t="shared" si="12"/>
        <v>1581</v>
      </c>
      <c r="AN9" s="537">
        <f t="shared" si="12"/>
        <v>234</v>
      </c>
      <c r="AO9" s="530">
        <f t="shared" si="13"/>
        <v>-0.85199240986717273</v>
      </c>
      <c r="AP9" s="515"/>
      <c r="AQ9" s="515"/>
      <c r="AR9" s="515"/>
      <c r="AS9" s="560" t="s">
        <v>903</v>
      </c>
      <c r="AT9" s="560">
        <v>194</v>
      </c>
      <c r="AU9" s="560">
        <v>161</v>
      </c>
      <c r="AV9" s="515"/>
      <c r="AW9" s="515"/>
      <c r="AX9" s="515">
        <v>57</v>
      </c>
      <c r="AY9" s="515"/>
      <c r="AZ9" s="515"/>
      <c r="BA9" s="515"/>
      <c r="BB9" s="515"/>
      <c r="BC9" s="515"/>
      <c r="BD9" s="515"/>
      <c r="BE9" s="515"/>
      <c r="BF9" s="515"/>
      <c r="BG9" s="515"/>
      <c r="BH9" s="515"/>
      <c r="BI9" s="515"/>
      <c r="BJ9" s="515"/>
      <c r="BK9" s="515"/>
      <c r="BL9" s="515"/>
      <c r="BM9" s="515"/>
      <c r="BN9" s="515"/>
      <c r="BO9" s="515"/>
      <c r="BP9" s="515"/>
      <c r="BQ9" s="515"/>
      <c r="BR9" s="515"/>
      <c r="BS9" s="515"/>
      <c r="BT9" s="515"/>
      <c r="BU9" s="515"/>
      <c r="BV9" s="515"/>
      <c r="BW9" s="515"/>
      <c r="BX9" s="515"/>
      <c r="BY9" s="515"/>
      <c r="BZ9" s="515"/>
      <c r="CA9" s="515"/>
      <c r="CB9" s="515"/>
      <c r="CC9" s="515"/>
      <c r="CD9" s="515"/>
      <c r="CE9" s="513"/>
      <c r="CF9" s="513"/>
      <c r="CG9" s="513"/>
      <c r="CH9" s="513"/>
      <c r="CI9" s="513"/>
    </row>
    <row r="10" spans="1:87" ht="18.75" customHeight="1">
      <c r="A10" s="540" t="s">
        <v>97</v>
      </c>
      <c r="B10" s="554"/>
      <c r="C10" s="555">
        <v>63</v>
      </c>
      <c r="D10" s="555">
        <v>76</v>
      </c>
      <c r="E10" s="564">
        <f t="shared" si="0"/>
        <v>0.20634920634920628</v>
      </c>
      <c r="F10" s="544">
        <v>50</v>
      </c>
      <c r="G10" s="544">
        <v>67</v>
      </c>
      <c r="H10" s="556">
        <f t="shared" si="1"/>
        <v>0.34000000000000008</v>
      </c>
      <c r="I10" s="557">
        <v>46</v>
      </c>
      <c r="J10" s="557"/>
      <c r="K10" s="546">
        <f t="shared" si="2"/>
        <v>-1</v>
      </c>
      <c r="L10" s="547">
        <v>37</v>
      </c>
      <c r="M10" s="557"/>
      <c r="N10" s="548">
        <f t="shared" si="3"/>
        <v>-1</v>
      </c>
      <c r="O10" s="547">
        <v>60</v>
      </c>
      <c r="P10" s="558"/>
      <c r="Q10" s="548">
        <f t="shared" si="4"/>
        <v>-1</v>
      </c>
      <c r="R10" s="547">
        <v>51</v>
      </c>
      <c r="S10" s="557"/>
      <c r="T10" s="552">
        <f t="shared" si="5"/>
        <v>-1</v>
      </c>
      <c r="U10" s="547">
        <v>51</v>
      </c>
      <c r="V10" s="544"/>
      <c r="W10" s="552">
        <f t="shared" si="6"/>
        <v>-1</v>
      </c>
      <c r="X10" s="549">
        <v>67</v>
      </c>
      <c r="Y10" s="545"/>
      <c r="Z10" s="548">
        <f t="shared" si="7"/>
        <v>-1</v>
      </c>
      <c r="AA10" s="549">
        <v>54</v>
      </c>
      <c r="AB10" s="544"/>
      <c r="AC10" s="548">
        <f t="shared" si="8"/>
        <v>-1</v>
      </c>
      <c r="AD10" s="545">
        <v>57</v>
      </c>
      <c r="AE10" s="669"/>
      <c r="AF10" s="548">
        <f t="shared" si="9"/>
        <v>-1</v>
      </c>
      <c r="AG10" s="544">
        <v>80</v>
      </c>
      <c r="AH10" s="544"/>
      <c r="AI10" s="548">
        <f t="shared" si="10"/>
        <v>-1</v>
      </c>
      <c r="AJ10" s="559">
        <v>78</v>
      </c>
      <c r="AK10" s="559"/>
      <c r="AL10" s="546">
        <f t="shared" si="11"/>
        <v>-1</v>
      </c>
      <c r="AM10" s="553">
        <f t="shared" si="12"/>
        <v>694</v>
      </c>
      <c r="AN10" s="553">
        <f t="shared" si="12"/>
        <v>143</v>
      </c>
      <c r="AO10" s="546">
        <f t="shared" si="13"/>
        <v>-0.79394812680115279</v>
      </c>
      <c r="AS10" s="560" t="s">
        <v>904</v>
      </c>
      <c r="AT10" s="560">
        <v>115</v>
      </c>
      <c r="AU10" s="560">
        <v>111</v>
      </c>
      <c r="AX10" s="562">
        <f>AX8+AX9</f>
        <v>23062</v>
      </c>
    </row>
    <row r="11" spans="1:87" s="539" customFormat="1" ht="18.75" customHeight="1">
      <c r="A11" s="524" t="s">
        <v>262</v>
      </c>
      <c r="B11" s="565"/>
      <c r="C11" s="525">
        <v>16</v>
      </c>
      <c r="D11" s="525">
        <v>17</v>
      </c>
      <c r="E11" s="528">
        <f t="shared" si="0"/>
        <v>6.25E-2</v>
      </c>
      <c r="F11" s="527">
        <v>10</v>
      </c>
      <c r="G11" s="527">
        <v>14</v>
      </c>
      <c r="H11" s="528">
        <f t="shared" si="1"/>
        <v>0.39999999999999991</v>
      </c>
      <c r="I11" s="529">
        <v>17</v>
      </c>
      <c r="J11" s="529"/>
      <c r="K11" s="530">
        <f t="shared" si="2"/>
        <v>-1</v>
      </c>
      <c r="L11" s="531">
        <v>7</v>
      </c>
      <c r="M11" s="529"/>
      <c r="N11" s="530">
        <f t="shared" si="3"/>
        <v>-1</v>
      </c>
      <c r="O11" s="531">
        <v>10</v>
      </c>
      <c r="P11" s="533"/>
      <c r="Q11" s="530">
        <f t="shared" si="4"/>
        <v>-1</v>
      </c>
      <c r="R11" s="531">
        <v>14</v>
      </c>
      <c r="S11" s="529"/>
      <c r="T11" s="530">
        <f t="shared" si="5"/>
        <v>-1</v>
      </c>
      <c r="U11" s="531">
        <v>13</v>
      </c>
      <c r="V11" s="527"/>
      <c r="W11" s="535">
        <f t="shared" si="6"/>
        <v>-1</v>
      </c>
      <c r="X11" s="532">
        <v>10</v>
      </c>
      <c r="Y11" s="529"/>
      <c r="Z11" s="534">
        <f t="shared" si="7"/>
        <v>-1</v>
      </c>
      <c r="AA11" s="532">
        <v>10</v>
      </c>
      <c r="AB11" s="527"/>
      <c r="AC11" s="530">
        <f t="shared" si="8"/>
        <v>-1</v>
      </c>
      <c r="AD11" s="529">
        <v>8</v>
      </c>
      <c r="AE11" s="595"/>
      <c r="AF11" s="530">
        <f t="shared" si="9"/>
        <v>-1</v>
      </c>
      <c r="AG11" s="527">
        <v>15</v>
      </c>
      <c r="AH11" s="527"/>
      <c r="AI11" s="534">
        <f t="shared" si="10"/>
        <v>-1</v>
      </c>
      <c r="AJ11" s="527">
        <v>24</v>
      </c>
      <c r="AK11" s="527"/>
      <c r="AL11" s="530">
        <f t="shared" si="11"/>
        <v>-1</v>
      </c>
      <c r="AM11" s="537">
        <f t="shared" si="12"/>
        <v>154</v>
      </c>
      <c r="AN11" s="537">
        <f t="shared" si="12"/>
        <v>31</v>
      </c>
      <c r="AO11" s="534">
        <f t="shared" si="13"/>
        <v>-0.79870129870129869</v>
      </c>
      <c r="AP11" s="515"/>
      <c r="AQ11" s="515"/>
      <c r="AR11" s="515"/>
      <c r="AS11" s="560" t="s">
        <v>143</v>
      </c>
      <c r="AT11" s="560">
        <v>28</v>
      </c>
      <c r="AU11" s="560">
        <v>29</v>
      </c>
      <c r="AV11" s="515"/>
      <c r="AW11" s="515"/>
      <c r="AX11" s="515"/>
      <c r="AY11" s="515"/>
      <c r="AZ11" s="515"/>
      <c r="BA11" s="515"/>
      <c r="BB11" s="515"/>
      <c r="BC11" s="515"/>
      <c r="BD11" s="515"/>
      <c r="BE11" s="515"/>
      <c r="BF11" s="515"/>
      <c r="BG11" s="515"/>
      <c r="BH11" s="515"/>
      <c r="BI11" s="515"/>
      <c r="BJ11" s="515"/>
      <c r="BK11" s="515"/>
      <c r="BL11" s="515"/>
      <c r="BM11" s="515"/>
      <c r="BN11" s="515"/>
      <c r="BO11" s="515"/>
      <c r="BP11" s="515"/>
      <c r="BQ11" s="515"/>
      <c r="BR11" s="515"/>
      <c r="BS11" s="515"/>
      <c r="BT11" s="515"/>
      <c r="BU11" s="515"/>
      <c r="BV11" s="515"/>
      <c r="BW11" s="515"/>
      <c r="BX11" s="515"/>
      <c r="BY11" s="515"/>
      <c r="BZ11" s="515"/>
      <c r="CA11" s="515"/>
      <c r="CB11" s="515"/>
      <c r="CC11" s="515"/>
      <c r="CD11" s="515"/>
      <c r="CE11" s="513"/>
      <c r="CF11" s="513"/>
      <c r="CG11" s="513"/>
      <c r="CH11" s="513"/>
      <c r="CI11" s="513"/>
    </row>
    <row r="12" spans="1:87" ht="18.75" customHeight="1">
      <c r="A12" s="540" t="s">
        <v>136</v>
      </c>
      <c r="B12" s="566"/>
      <c r="C12" s="555">
        <v>318</v>
      </c>
      <c r="D12" s="555">
        <v>333</v>
      </c>
      <c r="E12" s="556">
        <f t="shared" si="0"/>
        <v>4.7169811320754818E-2</v>
      </c>
      <c r="F12" s="544">
        <v>311</v>
      </c>
      <c r="G12" s="544">
        <v>236</v>
      </c>
      <c r="H12" s="543">
        <f t="shared" si="1"/>
        <v>-0.2411575562700965</v>
      </c>
      <c r="I12" s="557">
        <v>389</v>
      </c>
      <c r="J12" s="557"/>
      <c r="K12" s="548">
        <f t="shared" si="2"/>
        <v>-1</v>
      </c>
      <c r="L12" s="547">
        <v>343</v>
      </c>
      <c r="M12" s="557"/>
      <c r="N12" s="548">
        <f t="shared" si="3"/>
        <v>-1</v>
      </c>
      <c r="O12" s="547">
        <v>223</v>
      </c>
      <c r="P12" s="558"/>
      <c r="Q12" s="552">
        <f t="shared" si="4"/>
        <v>-1</v>
      </c>
      <c r="R12" s="547">
        <v>200</v>
      </c>
      <c r="S12" s="557"/>
      <c r="T12" s="548">
        <f t="shared" si="5"/>
        <v>-1</v>
      </c>
      <c r="U12" s="547">
        <v>244</v>
      </c>
      <c r="V12" s="544"/>
      <c r="W12" s="552">
        <f t="shared" si="6"/>
        <v>-1</v>
      </c>
      <c r="X12" s="549">
        <v>340</v>
      </c>
      <c r="Y12" s="669"/>
      <c r="Z12" s="548">
        <f t="shared" si="7"/>
        <v>-1</v>
      </c>
      <c r="AA12" s="549">
        <v>282</v>
      </c>
      <c r="AB12" s="544"/>
      <c r="AC12" s="548">
        <f t="shared" si="8"/>
        <v>-1</v>
      </c>
      <c r="AD12" s="545">
        <v>254</v>
      </c>
      <c r="AE12" s="689"/>
      <c r="AF12" s="548">
        <f t="shared" si="9"/>
        <v>-1</v>
      </c>
      <c r="AG12" s="544">
        <v>360</v>
      </c>
      <c r="AH12" s="544"/>
      <c r="AI12" s="546">
        <f t="shared" si="10"/>
        <v>-1</v>
      </c>
      <c r="AJ12" s="559">
        <v>394</v>
      </c>
      <c r="AK12" s="559"/>
      <c r="AL12" s="546">
        <f t="shared" si="11"/>
        <v>-1</v>
      </c>
      <c r="AM12" s="553">
        <f t="shared" si="12"/>
        <v>3658</v>
      </c>
      <c r="AN12" s="553">
        <f t="shared" si="12"/>
        <v>569</v>
      </c>
      <c r="AO12" s="546">
        <f t="shared" si="13"/>
        <v>-0.84445051940951343</v>
      </c>
      <c r="AS12" s="567"/>
      <c r="AT12" s="515">
        <f>SUM(AT9:AT11)</f>
        <v>337</v>
      </c>
      <c r="AU12" s="515">
        <f>SUM(AU9:AU11)</f>
        <v>301</v>
      </c>
    </row>
    <row r="13" spans="1:87" s="539" customFormat="1" ht="18.75" customHeight="1">
      <c r="A13" s="524" t="s">
        <v>98</v>
      </c>
      <c r="B13" s="565"/>
      <c r="C13" s="525">
        <v>14</v>
      </c>
      <c r="D13" s="525">
        <v>18</v>
      </c>
      <c r="E13" s="563">
        <f t="shared" si="0"/>
        <v>0.28571428571428581</v>
      </c>
      <c r="F13" s="527">
        <v>13</v>
      </c>
      <c r="G13" s="527">
        <v>5</v>
      </c>
      <c r="H13" s="526">
        <f t="shared" si="1"/>
        <v>-0.61538461538461542</v>
      </c>
      <c r="I13" s="529">
        <v>7</v>
      </c>
      <c r="J13" s="529"/>
      <c r="K13" s="535">
        <f t="shared" si="2"/>
        <v>-1</v>
      </c>
      <c r="L13" s="531">
        <v>13</v>
      </c>
      <c r="M13" s="529"/>
      <c r="N13" s="534">
        <f t="shared" si="3"/>
        <v>-1</v>
      </c>
      <c r="O13" s="531">
        <v>9</v>
      </c>
      <c r="P13" s="533"/>
      <c r="Q13" s="535">
        <f t="shared" si="4"/>
        <v>-1</v>
      </c>
      <c r="R13" s="531">
        <v>1</v>
      </c>
      <c r="S13" s="529"/>
      <c r="T13" s="530">
        <f t="shared" si="5"/>
        <v>-1</v>
      </c>
      <c r="U13" s="531">
        <v>9</v>
      </c>
      <c r="V13" s="527"/>
      <c r="W13" s="535">
        <f t="shared" si="6"/>
        <v>-1</v>
      </c>
      <c r="X13" s="532">
        <v>14</v>
      </c>
      <c r="Y13" s="529"/>
      <c r="Z13" s="530">
        <f t="shared" si="7"/>
        <v>-1</v>
      </c>
      <c r="AA13" s="532">
        <v>19</v>
      </c>
      <c r="AB13" s="527"/>
      <c r="AC13" s="530">
        <f t="shared" si="8"/>
        <v>-1</v>
      </c>
      <c r="AD13" s="529">
        <v>15</v>
      </c>
      <c r="AE13" s="529"/>
      <c r="AF13" s="530">
        <f t="shared" si="9"/>
        <v>-1</v>
      </c>
      <c r="AG13" s="527">
        <v>13</v>
      </c>
      <c r="AH13" s="527"/>
      <c r="AI13" s="534">
        <f t="shared" si="10"/>
        <v>-1</v>
      </c>
      <c r="AJ13" s="527">
        <v>17</v>
      </c>
      <c r="AK13" s="527"/>
      <c r="AL13" s="534">
        <f t="shared" si="11"/>
        <v>-1</v>
      </c>
      <c r="AM13" s="537">
        <f t="shared" si="12"/>
        <v>144</v>
      </c>
      <c r="AN13" s="537">
        <f t="shared" si="12"/>
        <v>23</v>
      </c>
      <c r="AO13" s="534">
        <f t="shared" si="13"/>
        <v>-0.84027777777777779</v>
      </c>
      <c r="AP13" s="515"/>
      <c r="AQ13" s="515"/>
      <c r="AR13" s="515"/>
      <c r="AS13" s="515"/>
      <c r="AT13" s="562"/>
      <c r="AU13" s="515"/>
      <c r="AV13" s="515"/>
      <c r="AW13" s="515"/>
      <c r="AX13" s="515"/>
      <c r="AY13" s="515"/>
      <c r="AZ13" s="515"/>
      <c r="BA13" s="515"/>
      <c r="BB13" s="515"/>
      <c r="BC13" s="515"/>
      <c r="BD13" s="515"/>
      <c r="BE13" s="515"/>
      <c r="BF13" s="515"/>
      <c r="BG13" s="515"/>
      <c r="BH13" s="515"/>
      <c r="BI13" s="515"/>
      <c r="BJ13" s="515"/>
      <c r="BK13" s="515"/>
      <c r="BL13" s="515"/>
      <c r="BM13" s="515"/>
      <c r="BN13" s="515"/>
      <c r="BO13" s="515"/>
      <c r="BP13" s="515"/>
      <c r="BQ13" s="515"/>
      <c r="BR13" s="515"/>
      <c r="BS13" s="515"/>
      <c r="BT13" s="515"/>
      <c r="BU13" s="515"/>
      <c r="BV13" s="515"/>
      <c r="BW13" s="515"/>
      <c r="BX13" s="515"/>
      <c r="BY13" s="515"/>
      <c r="BZ13" s="515"/>
      <c r="CA13" s="515"/>
      <c r="CB13" s="515"/>
      <c r="CC13" s="515"/>
      <c r="CD13" s="515"/>
      <c r="CE13" s="513"/>
      <c r="CF13" s="513"/>
      <c r="CG13" s="513"/>
      <c r="CH13" s="513"/>
      <c r="CI13" s="513"/>
    </row>
    <row r="14" spans="1:87" ht="15" customHeight="1">
      <c r="A14" s="540" t="s">
        <v>99</v>
      </c>
      <c r="B14" s="566"/>
      <c r="C14" s="555">
        <v>349</v>
      </c>
      <c r="D14" s="555">
        <v>506</v>
      </c>
      <c r="E14" s="564">
        <f t="shared" si="0"/>
        <v>0.44985673352435529</v>
      </c>
      <c r="F14" s="544">
        <v>704</v>
      </c>
      <c r="G14" s="555">
        <v>230</v>
      </c>
      <c r="H14" s="543">
        <f t="shared" si="1"/>
        <v>-0.67329545454545459</v>
      </c>
      <c r="I14" s="557">
        <v>761</v>
      </c>
      <c r="J14" s="557"/>
      <c r="K14" s="548">
        <f t="shared" si="2"/>
        <v>-1</v>
      </c>
      <c r="L14" s="547">
        <v>612</v>
      </c>
      <c r="M14" s="557"/>
      <c r="N14" s="548">
        <f t="shared" si="3"/>
        <v>-1</v>
      </c>
      <c r="O14" s="547">
        <v>635</v>
      </c>
      <c r="P14" s="558"/>
      <c r="Q14" s="548">
        <f t="shared" si="4"/>
        <v>-1</v>
      </c>
      <c r="R14" s="547">
        <v>513</v>
      </c>
      <c r="S14" s="557"/>
      <c r="T14" s="548">
        <f t="shared" si="5"/>
        <v>-1</v>
      </c>
      <c r="U14" s="547">
        <v>539</v>
      </c>
      <c r="V14" s="544"/>
      <c r="W14" s="552">
        <f t="shared" si="6"/>
        <v>-1</v>
      </c>
      <c r="X14" s="549">
        <v>591</v>
      </c>
      <c r="Y14" s="545"/>
      <c r="Z14" s="546">
        <f t="shared" si="7"/>
        <v>-1</v>
      </c>
      <c r="AA14" s="549">
        <v>436</v>
      </c>
      <c r="AB14" s="544"/>
      <c r="AC14" s="548">
        <f t="shared" si="8"/>
        <v>-1</v>
      </c>
      <c r="AD14" s="545">
        <v>255</v>
      </c>
      <c r="AE14" s="689"/>
      <c r="AF14" s="548">
        <f t="shared" si="9"/>
        <v>-1</v>
      </c>
      <c r="AG14" s="559">
        <v>674</v>
      </c>
      <c r="AH14" s="559"/>
      <c r="AI14" s="548">
        <f t="shared" si="10"/>
        <v>-1</v>
      </c>
      <c r="AJ14" s="559">
        <v>588</v>
      </c>
      <c r="AK14" s="559"/>
      <c r="AL14" s="546">
        <f t="shared" si="11"/>
        <v>-1</v>
      </c>
      <c r="AM14" s="553">
        <f t="shared" si="12"/>
        <v>6657</v>
      </c>
      <c r="AN14" s="553">
        <f t="shared" si="12"/>
        <v>736</v>
      </c>
      <c r="AO14" s="546">
        <f t="shared" si="13"/>
        <v>-0.88943968754694303</v>
      </c>
    </row>
    <row r="15" spans="1:87" s="539" customFormat="1" ht="18.75" customHeight="1">
      <c r="A15" s="524" t="s">
        <v>100</v>
      </c>
      <c r="B15" s="565"/>
      <c r="C15" s="525">
        <v>1</v>
      </c>
      <c r="D15" s="525">
        <v>1</v>
      </c>
      <c r="E15" s="528">
        <f t="shared" si="0"/>
        <v>0</v>
      </c>
      <c r="F15" s="527">
        <v>2</v>
      </c>
      <c r="G15" s="527">
        <v>1</v>
      </c>
      <c r="H15" s="528">
        <f t="shared" si="1"/>
        <v>-0.5</v>
      </c>
      <c r="I15" s="529">
        <v>5</v>
      </c>
      <c r="J15" s="529"/>
      <c r="K15" s="534">
        <f t="shared" si="2"/>
        <v>-1</v>
      </c>
      <c r="L15" s="531">
        <v>4</v>
      </c>
      <c r="M15" s="529"/>
      <c r="N15" s="530">
        <f t="shared" si="3"/>
        <v>-1</v>
      </c>
      <c r="O15" s="531">
        <v>0</v>
      </c>
      <c r="P15" s="533"/>
      <c r="Q15" s="535" t="e">
        <f t="shared" si="4"/>
        <v>#DIV/0!</v>
      </c>
      <c r="R15" s="531">
        <v>9</v>
      </c>
      <c r="S15" s="529"/>
      <c r="T15" s="530">
        <f t="shared" si="5"/>
        <v>-1</v>
      </c>
      <c r="U15" s="531">
        <v>3</v>
      </c>
      <c r="V15" s="527"/>
      <c r="W15" s="535">
        <f t="shared" si="6"/>
        <v>-1</v>
      </c>
      <c r="X15" s="532">
        <v>5</v>
      </c>
      <c r="Y15" s="529"/>
      <c r="Z15" s="534">
        <f t="shared" si="7"/>
        <v>-1</v>
      </c>
      <c r="AA15" s="532">
        <v>1</v>
      </c>
      <c r="AB15" s="527"/>
      <c r="AC15" s="530">
        <f t="shared" si="8"/>
        <v>-1</v>
      </c>
      <c r="AD15" s="529">
        <v>7</v>
      </c>
      <c r="AE15" s="529"/>
      <c r="AF15" s="530">
        <f t="shared" si="9"/>
        <v>-1</v>
      </c>
      <c r="AG15" s="527">
        <v>5</v>
      </c>
      <c r="AH15" s="527"/>
      <c r="AI15" s="534">
        <f t="shared" si="10"/>
        <v>-1</v>
      </c>
      <c r="AJ15" s="527">
        <v>7</v>
      </c>
      <c r="AK15" s="527"/>
      <c r="AL15" s="534">
        <f t="shared" si="11"/>
        <v>-1</v>
      </c>
      <c r="AM15" s="537">
        <f t="shared" si="12"/>
        <v>49</v>
      </c>
      <c r="AN15" s="537">
        <f t="shared" si="12"/>
        <v>2</v>
      </c>
      <c r="AO15" s="535">
        <f t="shared" si="13"/>
        <v>-0.95918367346938771</v>
      </c>
      <c r="AP15" s="515"/>
      <c r="AQ15" s="515"/>
      <c r="AR15" s="515"/>
      <c r="AS15" s="515"/>
      <c r="AT15" s="515"/>
      <c r="AU15" s="515"/>
      <c r="AV15" s="515"/>
      <c r="AW15" s="515"/>
      <c r="AX15" s="515"/>
      <c r="AY15" s="515"/>
      <c r="AZ15" s="515"/>
      <c r="BA15" s="515"/>
      <c r="BB15" s="515"/>
      <c r="BC15" s="515"/>
      <c r="BD15" s="515"/>
      <c r="BE15" s="515"/>
      <c r="BF15" s="515"/>
      <c r="BG15" s="515"/>
      <c r="BH15" s="515"/>
      <c r="BI15" s="515"/>
      <c r="BJ15" s="515"/>
      <c r="BK15" s="515"/>
      <c r="BL15" s="515"/>
      <c r="BM15" s="515"/>
      <c r="BN15" s="515"/>
      <c r="BO15" s="515"/>
      <c r="BP15" s="515"/>
      <c r="BQ15" s="515"/>
      <c r="BR15" s="515"/>
      <c r="BS15" s="515"/>
      <c r="BT15" s="515"/>
      <c r="BU15" s="515"/>
      <c r="BV15" s="515"/>
      <c r="BW15" s="515"/>
      <c r="BX15" s="515"/>
      <c r="BY15" s="515"/>
      <c r="BZ15" s="515"/>
      <c r="CA15" s="515"/>
      <c r="CB15" s="515"/>
      <c r="CC15" s="515"/>
      <c r="CD15" s="515"/>
      <c r="CE15" s="513"/>
      <c r="CF15" s="513"/>
      <c r="CG15" s="513"/>
      <c r="CH15" s="513"/>
      <c r="CI15" s="513"/>
    </row>
    <row r="16" spans="1:87" s="539" customFormat="1" ht="18.75" customHeight="1">
      <c r="A16" s="540" t="s">
        <v>865</v>
      </c>
      <c r="B16" s="541"/>
      <c r="C16" s="542">
        <v>40</v>
      </c>
      <c r="D16" s="542">
        <v>66</v>
      </c>
      <c r="E16" s="564">
        <f t="shared" si="0"/>
        <v>0.64999999999999991</v>
      </c>
      <c r="F16" s="544">
        <v>42</v>
      </c>
      <c r="G16" s="544">
        <v>0</v>
      </c>
      <c r="H16" s="556">
        <f t="shared" si="1"/>
        <v>-1</v>
      </c>
      <c r="I16" s="545">
        <v>61</v>
      </c>
      <c r="J16" s="545"/>
      <c r="K16" s="548">
        <f t="shared" si="2"/>
        <v>-1</v>
      </c>
      <c r="L16" s="547">
        <v>34</v>
      </c>
      <c r="M16" s="545"/>
      <c r="N16" s="548">
        <f t="shared" si="3"/>
        <v>-1</v>
      </c>
      <c r="O16" s="547">
        <v>0</v>
      </c>
      <c r="P16" s="550"/>
      <c r="Q16" s="552" t="e">
        <f t="shared" si="4"/>
        <v>#DIV/0!</v>
      </c>
      <c r="R16" s="547">
        <v>57</v>
      </c>
      <c r="S16" s="545"/>
      <c r="T16" s="548">
        <f t="shared" si="5"/>
        <v>-1</v>
      </c>
      <c r="U16" s="547">
        <v>47</v>
      </c>
      <c r="V16" s="544"/>
      <c r="W16" s="551">
        <f t="shared" si="6"/>
        <v>-1</v>
      </c>
      <c r="X16" s="549">
        <v>44</v>
      </c>
      <c r="Y16" s="545"/>
      <c r="Z16" s="546">
        <f t="shared" si="7"/>
        <v>-1</v>
      </c>
      <c r="AA16" s="549">
        <v>45</v>
      </c>
      <c r="AB16" s="544"/>
      <c r="AC16" s="548">
        <f t="shared" si="8"/>
        <v>-1</v>
      </c>
      <c r="AD16" s="545">
        <v>41</v>
      </c>
      <c r="AE16" s="545"/>
      <c r="AF16" s="548">
        <f t="shared" si="9"/>
        <v>-1</v>
      </c>
      <c r="AG16" s="544">
        <v>70</v>
      </c>
      <c r="AH16" s="544"/>
      <c r="AI16" s="548">
        <f t="shared" si="10"/>
        <v>-1</v>
      </c>
      <c r="AJ16" s="544">
        <v>66</v>
      </c>
      <c r="AK16" s="544"/>
      <c r="AL16" s="548">
        <f t="shared" si="11"/>
        <v>-1</v>
      </c>
      <c r="AM16" s="553">
        <f t="shared" si="12"/>
        <v>547</v>
      </c>
      <c r="AN16" s="553">
        <f t="shared" si="12"/>
        <v>66</v>
      </c>
      <c r="AO16" s="552">
        <f t="shared" si="13"/>
        <v>-0.87934186471663622</v>
      </c>
      <c r="AP16" s="515"/>
      <c r="AQ16" s="515"/>
      <c r="AR16" s="515"/>
      <c r="AS16" s="515"/>
      <c r="AT16" s="515"/>
      <c r="AU16" s="515"/>
      <c r="AV16" s="515"/>
      <c r="AW16" s="515"/>
      <c r="AX16" s="515"/>
      <c r="AY16" s="515"/>
      <c r="AZ16" s="515"/>
      <c r="BA16" s="515"/>
      <c r="BB16" s="515"/>
      <c r="BC16" s="515"/>
      <c r="BD16" s="515"/>
      <c r="BE16" s="515"/>
      <c r="BF16" s="515"/>
      <c r="BG16" s="515"/>
      <c r="BH16" s="515"/>
      <c r="BI16" s="515"/>
      <c r="BJ16" s="515"/>
      <c r="BK16" s="515"/>
      <c r="BL16" s="515"/>
      <c r="BM16" s="515"/>
      <c r="BN16" s="515"/>
      <c r="BO16" s="515"/>
      <c r="BP16" s="515"/>
      <c r="BQ16" s="515"/>
      <c r="BR16" s="515"/>
      <c r="BS16" s="515"/>
      <c r="BT16" s="515"/>
      <c r="BU16" s="515"/>
      <c r="BV16" s="515"/>
      <c r="BW16" s="515"/>
      <c r="BX16" s="515"/>
      <c r="BY16" s="515"/>
      <c r="BZ16" s="515"/>
      <c r="CA16" s="515"/>
      <c r="CB16" s="515"/>
      <c r="CC16" s="515"/>
      <c r="CD16" s="515"/>
      <c r="CE16" s="513"/>
      <c r="CF16" s="513"/>
      <c r="CG16" s="513"/>
      <c r="CH16" s="513"/>
      <c r="CI16" s="513"/>
    </row>
    <row r="17" spans="1:87" ht="18.75" customHeight="1">
      <c r="A17" s="524" t="s">
        <v>101</v>
      </c>
      <c r="B17" s="524"/>
      <c r="C17" s="525">
        <v>15</v>
      </c>
      <c r="D17" s="525">
        <v>21</v>
      </c>
      <c r="E17" s="563">
        <f t="shared" si="0"/>
        <v>0.39999999999999991</v>
      </c>
      <c r="F17" s="527">
        <v>14</v>
      </c>
      <c r="G17" s="527">
        <v>27</v>
      </c>
      <c r="H17" s="528">
        <f t="shared" si="1"/>
        <v>0.9285714285714286</v>
      </c>
      <c r="I17" s="529">
        <v>18</v>
      </c>
      <c r="J17" s="595"/>
      <c r="K17" s="535">
        <f t="shared" si="2"/>
        <v>-1</v>
      </c>
      <c r="L17" s="531">
        <v>18</v>
      </c>
      <c r="M17" s="529"/>
      <c r="N17" s="534">
        <f t="shared" si="3"/>
        <v>-1</v>
      </c>
      <c r="O17" s="531">
        <v>17</v>
      </c>
      <c r="P17" s="533"/>
      <c r="Q17" s="535">
        <f t="shared" si="4"/>
        <v>-1</v>
      </c>
      <c r="R17" s="531">
        <v>0</v>
      </c>
      <c r="S17" s="529"/>
      <c r="T17" s="530" t="e">
        <f t="shared" si="5"/>
        <v>#DIV/0!</v>
      </c>
      <c r="U17" s="531">
        <v>16</v>
      </c>
      <c r="V17" s="527"/>
      <c r="W17" s="536">
        <f t="shared" si="6"/>
        <v>-1</v>
      </c>
      <c r="X17" s="532">
        <v>20</v>
      </c>
      <c r="Y17" s="529"/>
      <c r="Z17" s="534">
        <f t="shared" si="7"/>
        <v>-1</v>
      </c>
      <c r="AA17" s="532">
        <v>1</v>
      </c>
      <c r="AB17" s="527"/>
      <c r="AC17" s="530">
        <f t="shared" si="8"/>
        <v>-1</v>
      </c>
      <c r="AD17" s="529">
        <v>13</v>
      </c>
      <c r="AE17" s="529"/>
      <c r="AF17" s="530">
        <f t="shared" si="9"/>
        <v>-1</v>
      </c>
      <c r="AG17" s="527">
        <v>28</v>
      </c>
      <c r="AH17" s="527"/>
      <c r="AI17" s="534">
        <f t="shared" si="10"/>
        <v>-1</v>
      </c>
      <c r="AJ17" s="527">
        <v>24</v>
      </c>
      <c r="AK17" s="527"/>
      <c r="AL17" s="534">
        <f t="shared" si="11"/>
        <v>-1</v>
      </c>
      <c r="AM17" s="537">
        <f t="shared" si="12"/>
        <v>184</v>
      </c>
      <c r="AN17" s="537">
        <f t="shared" si="12"/>
        <v>48</v>
      </c>
      <c r="AO17" s="534">
        <f t="shared" si="13"/>
        <v>-0.73913043478260865</v>
      </c>
      <c r="AS17" s="567"/>
      <c r="AT17" s="562"/>
    </row>
    <row r="18" spans="1:87" s="539" customFormat="1" ht="17.25" hidden="1" customHeight="1">
      <c r="A18" s="569" t="s">
        <v>102</v>
      </c>
      <c r="B18" s="541"/>
      <c r="C18" s="542">
        <v>9</v>
      </c>
      <c r="D18" s="542"/>
      <c r="E18" s="556">
        <f t="shared" si="0"/>
        <v>-1</v>
      </c>
      <c r="F18" s="544">
        <v>12</v>
      </c>
      <c r="G18" s="544"/>
      <c r="H18" s="543">
        <f t="shared" si="1"/>
        <v>-1</v>
      </c>
      <c r="I18" s="545">
        <v>3</v>
      </c>
      <c r="J18" s="669"/>
      <c r="K18" s="546">
        <f t="shared" si="2"/>
        <v>-1</v>
      </c>
      <c r="L18" s="547">
        <v>4</v>
      </c>
      <c r="M18" s="545"/>
      <c r="N18" s="546">
        <f t="shared" si="3"/>
        <v>-1</v>
      </c>
      <c r="O18" s="547">
        <v>5</v>
      </c>
      <c r="P18" s="550"/>
      <c r="Q18" s="548">
        <f t="shared" si="4"/>
        <v>-1</v>
      </c>
      <c r="R18" s="547">
        <v>12</v>
      </c>
      <c r="S18" s="545"/>
      <c r="T18" s="548">
        <f t="shared" si="5"/>
        <v>-1</v>
      </c>
      <c r="U18" s="547">
        <v>9</v>
      </c>
      <c r="V18" s="544"/>
      <c r="W18" s="552">
        <f t="shared" si="6"/>
        <v>-1</v>
      </c>
      <c r="X18" s="549">
        <v>15</v>
      </c>
      <c r="Y18" s="545"/>
      <c r="Z18" s="546">
        <f t="shared" si="7"/>
        <v>-1</v>
      </c>
      <c r="AA18" s="549">
        <v>12</v>
      </c>
      <c r="AB18" s="544"/>
      <c r="AC18" s="548">
        <f t="shared" si="8"/>
        <v>-1</v>
      </c>
      <c r="AD18" s="545">
        <v>14</v>
      </c>
      <c r="AE18" s="545"/>
      <c r="AF18" s="548">
        <f t="shared" si="9"/>
        <v>-1</v>
      </c>
      <c r="AG18" s="544">
        <v>29</v>
      </c>
      <c r="AH18" s="544"/>
      <c r="AI18" s="548">
        <f t="shared" si="10"/>
        <v>-1</v>
      </c>
      <c r="AJ18" s="544"/>
      <c r="AK18" s="544"/>
      <c r="AL18" s="546" t="e">
        <f t="shared" si="11"/>
        <v>#DIV/0!</v>
      </c>
      <c r="AM18" s="553">
        <f t="shared" si="12"/>
        <v>124</v>
      </c>
      <c r="AN18" s="553">
        <f t="shared" si="12"/>
        <v>0</v>
      </c>
      <c r="AO18" s="546">
        <f t="shared" si="13"/>
        <v>-1</v>
      </c>
      <c r="AP18" s="515"/>
      <c r="AQ18" s="515"/>
      <c r="AR18" s="515"/>
      <c r="AS18" s="515"/>
      <c r="AT18" s="515"/>
      <c r="AU18" s="515"/>
      <c r="AV18" s="515"/>
      <c r="AW18" s="515"/>
      <c r="AX18" s="515"/>
      <c r="AY18" s="515"/>
      <c r="AZ18" s="515"/>
      <c r="BA18" s="515"/>
      <c r="BB18" s="515"/>
      <c r="BC18" s="515"/>
      <c r="BD18" s="515"/>
      <c r="BE18" s="515"/>
      <c r="BF18" s="515"/>
      <c r="BG18" s="515"/>
      <c r="BH18" s="515"/>
      <c r="BI18" s="515"/>
      <c r="BJ18" s="515"/>
      <c r="BK18" s="515"/>
      <c r="BL18" s="515"/>
      <c r="BM18" s="515"/>
      <c r="BN18" s="515"/>
      <c r="BO18" s="515"/>
      <c r="BP18" s="515"/>
      <c r="BQ18" s="515"/>
      <c r="BR18" s="515"/>
      <c r="BS18" s="515"/>
      <c r="BT18" s="515"/>
      <c r="BU18" s="515"/>
      <c r="BV18" s="515"/>
      <c r="BW18" s="515"/>
      <c r="BX18" s="515"/>
      <c r="BY18" s="515"/>
      <c r="BZ18" s="515"/>
      <c r="CA18" s="515"/>
      <c r="CB18" s="515"/>
      <c r="CC18" s="515"/>
      <c r="CD18" s="515"/>
      <c r="CE18" s="513"/>
      <c r="CF18" s="513"/>
      <c r="CG18" s="513"/>
      <c r="CH18" s="513"/>
      <c r="CI18" s="513"/>
    </row>
    <row r="19" spans="1:87" ht="18.75" customHeight="1">
      <c r="A19" s="524" t="s">
        <v>103</v>
      </c>
      <c r="B19" s="524"/>
      <c r="C19" s="525">
        <v>112</v>
      </c>
      <c r="D19" s="525">
        <v>122</v>
      </c>
      <c r="E19" s="528">
        <f t="shared" si="0"/>
        <v>8.9285714285714191E-2</v>
      </c>
      <c r="F19" s="527">
        <v>108</v>
      </c>
      <c r="G19" s="527">
        <v>92</v>
      </c>
      <c r="H19" s="528">
        <f t="shared" si="1"/>
        <v>-0.14814814814814814</v>
      </c>
      <c r="I19" s="529">
        <v>102</v>
      </c>
      <c r="J19" s="529"/>
      <c r="K19" s="534">
        <f t="shared" si="2"/>
        <v>-1</v>
      </c>
      <c r="L19" s="531">
        <v>107</v>
      </c>
      <c r="M19" s="529"/>
      <c r="N19" s="530">
        <f t="shared" si="3"/>
        <v>-1</v>
      </c>
      <c r="O19" s="531">
        <v>87</v>
      </c>
      <c r="P19" s="533"/>
      <c r="Q19" s="535">
        <f t="shared" si="4"/>
        <v>-1</v>
      </c>
      <c r="R19" s="531">
        <v>96</v>
      </c>
      <c r="S19" s="529"/>
      <c r="T19" s="530">
        <f t="shared" si="5"/>
        <v>-1</v>
      </c>
      <c r="U19" s="531">
        <v>78</v>
      </c>
      <c r="V19" s="527"/>
      <c r="W19" s="536">
        <f t="shared" si="6"/>
        <v>-1</v>
      </c>
      <c r="X19" s="532">
        <v>75</v>
      </c>
      <c r="Y19" s="529"/>
      <c r="Z19" s="530">
        <f t="shared" si="7"/>
        <v>-1</v>
      </c>
      <c r="AA19" s="532">
        <v>60</v>
      </c>
      <c r="AB19" s="527"/>
      <c r="AC19" s="530">
        <f t="shared" si="8"/>
        <v>-1</v>
      </c>
      <c r="AD19" s="529">
        <v>85</v>
      </c>
      <c r="AE19" s="529"/>
      <c r="AF19" s="530">
        <f t="shared" si="9"/>
        <v>-1</v>
      </c>
      <c r="AG19" s="527">
        <v>96</v>
      </c>
      <c r="AH19" s="527"/>
      <c r="AI19" s="534">
        <f t="shared" si="10"/>
        <v>-1</v>
      </c>
      <c r="AJ19" s="527">
        <v>174</v>
      </c>
      <c r="AK19" s="527"/>
      <c r="AL19" s="530">
        <f t="shared" si="11"/>
        <v>-1</v>
      </c>
      <c r="AM19" s="537">
        <f t="shared" si="12"/>
        <v>1180</v>
      </c>
      <c r="AN19" s="537">
        <f t="shared" si="12"/>
        <v>214</v>
      </c>
      <c r="AO19" s="534">
        <f t="shared" si="13"/>
        <v>-0.81864406779661014</v>
      </c>
      <c r="AV19" s="562"/>
    </row>
    <row r="20" spans="1:87" s="539" customFormat="1" ht="18.75" customHeight="1">
      <c r="A20" s="569" t="s">
        <v>138</v>
      </c>
      <c r="B20" s="541"/>
      <c r="C20" s="542">
        <v>9</v>
      </c>
      <c r="D20" s="542">
        <v>6</v>
      </c>
      <c r="E20" s="543">
        <f t="shared" si="0"/>
        <v>-0.33333333333333337</v>
      </c>
      <c r="F20" s="544">
        <v>10</v>
      </c>
      <c r="G20" s="544">
        <v>11</v>
      </c>
      <c r="H20" s="556">
        <f t="shared" si="1"/>
        <v>0.10000000000000009</v>
      </c>
      <c r="I20" s="545">
        <v>8</v>
      </c>
      <c r="J20" s="545"/>
      <c r="K20" s="546">
        <f t="shared" si="2"/>
        <v>-1</v>
      </c>
      <c r="L20" s="547">
        <v>14</v>
      </c>
      <c r="M20" s="545"/>
      <c r="N20" s="548">
        <f t="shared" si="3"/>
        <v>-1</v>
      </c>
      <c r="O20" s="547">
        <v>7</v>
      </c>
      <c r="P20" s="550"/>
      <c r="Q20" s="552">
        <f t="shared" si="4"/>
        <v>-1</v>
      </c>
      <c r="R20" s="547">
        <v>5</v>
      </c>
      <c r="S20" s="545"/>
      <c r="T20" s="552">
        <f t="shared" si="5"/>
        <v>-1</v>
      </c>
      <c r="U20" s="547">
        <v>8</v>
      </c>
      <c r="V20" s="544"/>
      <c r="W20" s="552">
        <f t="shared" si="6"/>
        <v>-1</v>
      </c>
      <c r="X20" s="549">
        <v>7</v>
      </c>
      <c r="Y20" s="545"/>
      <c r="Z20" s="546">
        <f t="shared" si="7"/>
        <v>-1</v>
      </c>
      <c r="AA20" s="549">
        <v>7</v>
      </c>
      <c r="AB20" s="544"/>
      <c r="AC20" s="548">
        <f t="shared" si="8"/>
        <v>-1</v>
      </c>
      <c r="AD20" s="545">
        <v>16</v>
      </c>
      <c r="AE20" s="545"/>
      <c r="AF20" s="548">
        <f t="shared" si="9"/>
        <v>-1</v>
      </c>
      <c r="AG20" s="544">
        <v>11</v>
      </c>
      <c r="AH20" s="544"/>
      <c r="AI20" s="546">
        <f t="shared" si="10"/>
        <v>-1</v>
      </c>
      <c r="AJ20" s="544">
        <v>12</v>
      </c>
      <c r="AK20" s="544"/>
      <c r="AL20" s="548">
        <f t="shared" si="11"/>
        <v>-1</v>
      </c>
      <c r="AM20" s="553">
        <f t="shared" si="12"/>
        <v>114</v>
      </c>
      <c r="AN20" s="553">
        <f t="shared" si="12"/>
        <v>17</v>
      </c>
      <c r="AO20" s="546">
        <f t="shared" si="13"/>
        <v>-0.85087719298245612</v>
      </c>
      <c r="AP20" s="515"/>
      <c r="AQ20" s="515"/>
      <c r="AR20" s="515"/>
      <c r="AS20" s="515"/>
      <c r="AT20" s="515"/>
      <c r="AU20" s="515"/>
      <c r="AV20" s="515"/>
      <c r="AW20" s="515"/>
      <c r="AX20" s="515"/>
      <c r="AY20" s="515"/>
      <c r="AZ20" s="515"/>
      <c r="BA20" s="515"/>
      <c r="BB20" s="515"/>
      <c r="BC20" s="515"/>
      <c r="BD20" s="515"/>
      <c r="BE20" s="515"/>
      <c r="BF20" s="515"/>
      <c r="BG20" s="515"/>
      <c r="BH20" s="515"/>
      <c r="BI20" s="515"/>
      <c r="BJ20" s="515"/>
      <c r="BK20" s="515"/>
      <c r="BL20" s="515"/>
      <c r="BM20" s="515"/>
      <c r="BN20" s="515"/>
      <c r="BO20" s="515"/>
      <c r="BP20" s="515"/>
      <c r="BQ20" s="515"/>
      <c r="BR20" s="515"/>
      <c r="BS20" s="515"/>
      <c r="BT20" s="515"/>
      <c r="BU20" s="515"/>
      <c r="BV20" s="515"/>
      <c r="BW20" s="515"/>
      <c r="BX20" s="515"/>
      <c r="BY20" s="515"/>
      <c r="BZ20" s="515"/>
      <c r="CA20" s="515"/>
      <c r="CB20" s="515"/>
      <c r="CC20" s="515"/>
      <c r="CD20" s="515"/>
      <c r="CE20" s="513"/>
      <c r="CF20" s="513"/>
      <c r="CG20" s="513"/>
      <c r="CH20" s="513"/>
      <c r="CI20" s="513"/>
    </row>
    <row r="21" spans="1:87" ht="18.75" customHeight="1">
      <c r="A21" s="524" t="s">
        <v>105</v>
      </c>
      <c r="B21" s="524"/>
      <c r="C21" s="525">
        <v>4</v>
      </c>
      <c r="D21" s="525">
        <v>4</v>
      </c>
      <c r="E21" s="528">
        <f t="shared" si="0"/>
        <v>0</v>
      </c>
      <c r="F21" s="527">
        <v>3</v>
      </c>
      <c r="G21" s="527">
        <v>4</v>
      </c>
      <c r="H21" s="526">
        <f t="shared" si="1"/>
        <v>0.33333333333333326</v>
      </c>
      <c r="I21" s="529">
        <v>2</v>
      </c>
      <c r="J21" s="529"/>
      <c r="K21" s="534">
        <f t="shared" si="2"/>
        <v>-1</v>
      </c>
      <c r="L21" s="531">
        <v>2</v>
      </c>
      <c r="M21" s="529"/>
      <c r="N21" s="534">
        <f t="shared" si="3"/>
        <v>-1</v>
      </c>
      <c r="O21" s="531">
        <v>3</v>
      </c>
      <c r="P21" s="533"/>
      <c r="Q21" s="535">
        <f t="shared" si="4"/>
        <v>-1</v>
      </c>
      <c r="R21" s="531">
        <v>2</v>
      </c>
      <c r="S21" s="529"/>
      <c r="T21" s="530">
        <f t="shared" si="5"/>
        <v>-1</v>
      </c>
      <c r="U21" s="531">
        <v>3</v>
      </c>
      <c r="V21" s="527"/>
      <c r="W21" s="535">
        <f t="shared" si="6"/>
        <v>-1</v>
      </c>
      <c r="X21" s="532">
        <v>2</v>
      </c>
      <c r="Y21" s="529"/>
      <c r="Z21" s="534">
        <f t="shared" si="7"/>
        <v>-1</v>
      </c>
      <c r="AA21" s="532">
        <v>1</v>
      </c>
      <c r="AB21" s="527"/>
      <c r="AC21" s="530">
        <f t="shared" si="8"/>
        <v>-1</v>
      </c>
      <c r="AD21" s="529">
        <v>3</v>
      </c>
      <c r="AE21" s="595"/>
      <c r="AF21" s="530">
        <f t="shared" si="9"/>
        <v>-1</v>
      </c>
      <c r="AG21" s="527">
        <v>3</v>
      </c>
      <c r="AH21" s="527"/>
      <c r="AI21" s="530">
        <f t="shared" si="10"/>
        <v>-1</v>
      </c>
      <c r="AJ21" s="527">
        <v>4</v>
      </c>
      <c r="AK21" s="527"/>
      <c r="AL21" s="530">
        <f t="shared" si="11"/>
        <v>-1</v>
      </c>
      <c r="AM21" s="537">
        <f t="shared" si="12"/>
        <v>32</v>
      </c>
      <c r="AN21" s="537">
        <f t="shared" si="12"/>
        <v>8</v>
      </c>
      <c r="AO21" s="534">
        <f t="shared" si="13"/>
        <v>-0.75</v>
      </c>
    </row>
    <row r="22" spans="1:87" ht="18.75" customHeight="1">
      <c r="A22" s="569" t="s">
        <v>945</v>
      </c>
      <c r="B22" s="524"/>
      <c r="C22" s="525">
        <v>31</v>
      </c>
      <c r="D22" s="525">
        <v>41</v>
      </c>
      <c r="E22" s="528">
        <f t="shared" si="0"/>
        <v>0.32258064516129026</v>
      </c>
      <c r="F22" s="527">
        <v>25</v>
      </c>
      <c r="G22" s="527">
        <v>30</v>
      </c>
      <c r="H22" s="526">
        <f t="shared" si="1"/>
        <v>0.19999999999999996</v>
      </c>
      <c r="I22" s="529">
        <v>31</v>
      </c>
      <c r="J22" s="529"/>
      <c r="K22" s="530" t="s">
        <v>946</v>
      </c>
      <c r="L22" s="529">
        <v>35</v>
      </c>
      <c r="M22" s="529"/>
      <c r="N22" s="534">
        <f t="shared" si="3"/>
        <v>-1</v>
      </c>
      <c r="O22" s="550">
        <v>33</v>
      </c>
      <c r="P22" s="550"/>
      <c r="Q22" s="548">
        <f t="shared" si="4"/>
        <v>-1</v>
      </c>
      <c r="R22" s="670">
        <v>30</v>
      </c>
      <c r="S22" s="545"/>
      <c r="T22" s="548">
        <f t="shared" si="5"/>
        <v>-1</v>
      </c>
      <c r="U22" s="670">
        <v>41</v>
      </c>
      <c r="V22" s="544"/>
      <c r="W22" s="551">
        <f t="shared" si="6"/>
        <v>-1</v>
      </c>
      <c r="X22" s="671">
        <v>45</v>
      </c>
      <c r="Y22" s="545"/>
      <c r="Z22" s="546">
        <f t="shared" si="7"/>
        <v>-1</v>
      </c>
      <c r="AA22" s="671">
        <v>33</v>
      </c>
      <c r="AB22" s="544"/>
      <c r="AC22" s="548">
        <f t="shared" si="8"/>
        <v>-1</v>
      </c>
      <c r="AD22" s="545">
        <v>46</v>
      </c>
      <c r="AE22" s="545"/>
      <c r="AF22" s="548">
        <f t="shared" si="9"/>
        <v>-1</v>
      </c>
      <c r="AG22" s="544">
        <v>52</v>
      </c>
      <c r="AH22" s="544"/>
      <c r="AI22" s="548">
        <f t="shared" si="10"/>
        <v>-1</v>
      </c>
      <c r="AJ22" s="544">
        <v>77</v>
      </c>
      <c r="AK22" s="544"/>
      <c r="AL22" s="548">
        <f t="shared" si="11"/>
        <v>-1</v>
      </c>
      <c r="AM22" s="553">
        <f t="shared" si="12"/>
        <v>479</v>
      </c>
      <c r="AN22" s="553">
        <f t="shared" si="12"/>
        <v>71</v>
      </c>
      <c r="AO22" s="548">
        <f t="shared" si="13"/>
        <v>-0.85177453027139871</v>
      </c>
    </row>
    <row r="23" spans="1:87" ht="18.75" customHeight="1">
      <c r="A23" s="524" t="s">
        <v>1039</v>
      </c>
      <c r="B23" s="524"/>
      <c r="C23" s="525"/>
      <c r="D23" s="525">
        <v>9</v>
      </c>
      <c r="E23" s="528"/>
      <c r="F23" s="527"/>
      <c r="G23" s="527">
        <v>12</v>
      </c>
      <c r="H23" s="526"/>
      <c r="I23" s="529"/>
      <c r="J23" s="529"/>
      <c r="K23" s="530"/>
      <c r="L23" s="529"/>
      <c r="M23" s="529"/>
      <c r="N23" s="534"/>
      <c r="O23" s="533"/>
      <c r="P23" s="533"/>
      <c r="Q23" s="530"/>
      <c r="R23" s="531"/>
      <c r="S23" s="529"/>
      <c r="T23" s="530" t="e">
        <f t="shared" si="5"/>
        <v>#DIV/0!</v>
      </c>
      <c r="U23" s="531"/>
      <c r="V23" s="527"/>
      <c r="W23" s="536"/>
      <c r="X23" s="532">
        <v>11</v>
      </c>
      <c r="Y23" s="529"/>
      <c r="Z23" s="534">
        <f t="shared" si="7"/>
        <v>-1</v>
      </c>
      <c r="AA23" s="532">
        <v>9</v>
      </c>
      <c r="AB23" s="527"/>
      <c r="AC23" s="530">
        <f t="shared" si="8"/>
        <v>-1</v>
      </c>
      <c r="AD23" s="529">
        <v>11</v>
      </c>
      <c r="AE23" s="529"/>
      <c r="AF23" s="530">
        <f t="shared" si="9"/>
        <v>-1</v>
      </c>
      <c r="AG23" s="527">
        <v>14</v>
      </c>
      <c r="AH23" s="527"/>
      <c r="AI23" s="530">
        <f t="shared" si="10"/>
        <v>-1</v>
      </c>
      <c r="AJ23" s="527">
        <v>19</v>
      </c>
      <c r="AK23" s="527"/>
      <c r="AL23" s="534"/>
      <c r="AM23" s="537"/>
      <c r="AN23" s="537">
        <f t="shared" si="12"/>
        <v>21</v>
      </c>
      <c r="AO23" s="530"/>
    </row>
    <row r="24" spans="1:87" ht="18.75" customHeight="1">
      <c r="A24" s="524" t="s">
        <v>1095</v>
      </c>
      <c r="B24" s="524"/>
      <c r="C24" s="525"/>
      <c r="D24" s="525">
        <v>11</v>
      </c>
      <c r="E24" s="528"/>
      <c r="F24" s="527"/>
      <c r="G24" s="527">
        <v>8</v>
      </c>
      <c r="H24" s="526"/>
      <c r="I24" s="529"/>
      <c r="J24" s="529"/>
      <c r="K24" s="530"/>
      <c r="L24" s="529"/>
      <c r="M24" s="529"/>
      <c r="N24" s="534"/>
      <c r="O24" s="533"/>
      <c r="P24" s="533"/>
      <c r="Q24" s="530"/>
      <c r="R24" s="531"/>
      <c r="S24" s="529"/>
      <c r="T24" s="530"/>
      <c r="U24" s="531"/>
      <c r="V24" s="527"/>
      <c r="W24" s="536"/>
      <c r="X24" s="532"/>
      <c r="Y24" s="529"/>
      <c r="Z24" s="534"/>
      <c r="AA24" s="532"/>
      <c r="AB24" s="527"/>
      <c r="AC24" s="530"/>
      <c r="AD24" s="529">
        <v>4</v>
      </c>
      <c r="AE24" s="529"/>
      <c r="AF24" s="530">
        <f t="shared" si="9"/>
        <v>-1</v>
      </c>
      <c r="AG24" s="527">
        <v>6</v>
      </c>
      <c r="AH24" s="527"/>
      <c r="AI24" s="530">
        <f t="shared" si="10"/>
        <v>-1</v>
      </c>
      <c r="AJ24" s="527">
        <v>10</v>
      </c>
      <c r="AK24" s="527"/>
      <c r="AL24" s="534"/>
      <c r="AM24" s="537"/>
      <c r="AN24" s="537">
        <f t="shared" si="12"/>
        <v>19</v>
      </c>
      <c r="AO24" s="530"/>
    </row>
    <row r="25" spans="1:87" s="539" customFormat="1" ht="18.75" customHeight="1">
      <c r="A25" s="569" t="s">
        <v>178</v>
      </c>
      <c r="B25" s="541"/>
      <c r="C25" s="542">
        <v>7</v>
      </c>
      <c r="D25" s="542">
        <v>3</v>
      </c>
      <c r="E25" s="543">
        <f t="shared" si="0"/>
        <v>-0.5714285714285714</v>
      </c>
      <c r="F25" s="544">
        <v>18</v>
      </c>
      <c r="G25" s="544">
        <v>9</v>
      </c>
      <c r="H25" s="543">
        <f t="shared" si="1"/>
        <v>-0.5</v>
      </c>
      <c r="I25" s="545">
        <v>9</v>
      </c>
      <c r="J25" s="545"/>
      <c r="K25" s="548">
        <f t="shared" si="2"/>
        <v>-1</v>
      </c>
      <c r="L25" s="545">
        <v>15</v>
      </c>
      <c r="M25" s="545"/>
      <c r="N25" s="548">
        <f t="shared" si="3"/>
        <v>-1</v>
      </c>
      <c r="O25" s="550">
        <v>5</v>
      </c>
      <c r="P25" s="550"/>
      <c r="Q25" s="552">
        <f t="shared" si="4"/>
        <v>-1</v>
      </c>
      <c r="R25" s="547">
        <v>7</v>
      </c>
      <c r="S25" s="545"/>
      <c r="T25" s="551">
        <f t="shared" si="5"/>
        <v>-1</v>
      </c>
      <c r="U25" s="547">
        <v>2</v>
      </c>
      <c r="V25" s="545"/>
      <c r="W25" s="551">
        <f t="shared" si="6"/>
        <v>-1</v>
      </c>
      <c r="X25" s="549">
        <v>15</v>
      </c>
      <c r="Y25" s="545"/>
      <c r="Z25" s="548">
        <f t="shared" si="7"/>
        <v>-1</v>
      </c>
      <c r="AA25" s="549">
        <v>5</v>
      </c>
      <c r="AB25" s="544"/>
      <c r="AC25" s="548">
        <f t="shared" si="8"/>
        <v>-1</v>
      </c>
      <c r="AD25" s="545">
        <v>5</v>
      </c>
      <c r="AE25" s="545"/>
      <c r="AF25" s="548">
        <f t="shared" si="9"/>
        <v>-1</v>
      </c>
      <c r="AG25" s="544">
        <v>17</v>
      </c>
      <c r="AH25" s="544"/>
      <c r="AI25" s="548">
        <f t="shared" si="10"/>
        <v>-1</v>
      </c>
      <c r="AJ25" s="544">
        <v>21</v>
      </c>
      <c r="AK25" s="544"/>
      <c r="AL25" s="546">
        <f t="shared" si="11"/>
        <v>-1</v>
      </c>
      <c r="AM25" s="553">
        <f t="shared" si="12"/>
        <v>126</v>
      </c>
      <c r="AN25" s="553">
        <f t="shared" si="12"/>
        <v>12</v>
      </c>
      <c r="AO25" s="548">
        <f t="shared" si="13"/>
        <v>-0.90476190476190477</v>
      </c>
      <c r="AP25" s="515"/>
      <c r="AQ25" s="515"/>
      <c r="AR25" s="515"/>
      <c r="AS25" s="515"/>
      <c r="AT25" s="562"/>
      <c r="AU25" s="515"/>
      <c r="AV25" s="515"/>
      <c r="AW25" s="515"/>
      <c r="AX25" s="515"/>
      <c r="AY25" s="515"/>
      <c r="AZ25" s="515"/>
      <c r="BA25" s="515"/>
      <c r="BB25" s="515"/>
      <c r="BC25" s="515"/>
      <c r="BD25" s="515"/>
      <c r="BE25" s="515"/>
      <c r="BF25" s="515"/>
      <c r="BG25" s="515"/>
      <c r="BH25" s="515"/>
      <c r="BI25" s="515"/>
      <c r="BJ25" s="515"/>
      <c r="BK25" s="515"/>
      <c r="BL25" s="515"/>
      <c r="BM25" s="515"/>
      <c r="BN25" s="515"/>
      <c r="BO25" s="515"/>
      <c r="BP25" s="515"/>
      <c r="BQ25" s="515"/>
      <c r="BR25" s="515"/>
      <c r="BS25" s="515"/>
      <c r="BT25" s="515"/>
      <c r="BU25" s="515"/>
      <c r="BV25" s="515"/>
      <c r="BW25" s="515"/>
      <c r="BX25" s="515"/>
      <c r="BY25" s="515"/>
      <c r="BZ25" s="515"/>
      <c r="CA25" s="515"/>
      <c r="CB25" s="515"/>
      <c r="CC25" s="515"/>
      <c r="CD25" s="515"/>
      <c r="CE25" s="513"/>
      <c r="CF25" s="513"/>
      <c r="CG25" s="513"/>
      <c r="CH25" s="513"/>
      <c r="CI25" s="513"/>
    </row>
    <row r="26" spans="1:87" ht="18.75" customHeight="1">
      <c r="A26" s="524" t="s">
        <v>136</v>
      </c>
      <c r="B26" s="524"/>
      <c r="C26" s="525">
        <v>1</v>
      </c>
      <c r="D26" s="525">
        <v>2</v>
      </c>
      <c r="E26" s="563">
        <f t="shared" si="0"/>
        <v>1</v>
      </c>
      <c r="F26" s="527">
        <v>4</v>
      </c>
      <c r="G26" s="527">
        <v>2</v>
      </c>
      <c r="H26" s="528">
        <f t="shared" si="1"/>
        <v>-0.5</v>
      </c>
      <c r="I26" s="529">
        <v>7</v>
      </c>
      <c r="J26" s="529"/>
      <c r="K26" s="534">
        <f t="shared" si="2"/>
        <v>-1</v>
      </c>
      <c r="L26" s="529">
        <v>4</v>
      </c>
      <c r="M26" s="529"/>
      <c r="N26" s="530">
        <f t="shared" si="3"/>
        <v>-1</v>
      </c>
      <c r="O26" s="533">
        <v>3</v>
      </c>
      <c r="P26" s="533"/>
      <c r="Q26" s="535">
        <f t="shared" si="4"/>
        <v>-1</v>
      </c>
      <c r="R26" s="531">
        <v>11</v>
      </c>
      <c r="S26" s="529"/>
      <c r="T26" s="536">
        <f t="shared" si="5"/>
        <v>-1</v>
      </c>
      <c r="U26" s="531">
        <v>1</v>
      </c>
      <c r="V26" s="529"/>
      <c r="W26" s="535">
        <f t="shared" si="6"/>
        <v>-1</v>
      </c>
      <c r="X26" s="532">
        <v>4</v>
      </c>
      <c r="Y26" s="529"/>
      <c r="Z26" s="534">
        <f t="shared" si="7"/>
        <v>-1</v>
      </c>
      <c r="AA26" s="532">
        <v>9</v>
      </c>
      <c r="AB26" s="527"/>
      <c r="AC26" s="530">
        <f t="shared" si="8"/>
        <v>-1</v>
      </c>
      <c r="AD26" s="529">
        <v>3</v>
      </c>
      <c r="AE26" s="529"/>
      <c r="AF26" s="530">
        <f t="shared" si="9"/>
        <v>-1</v>
      </c>
      <c r="AG26" s="527">
        <v>4</v>
      </c>
      <c r="AH26" s="527"/>
      <c r="AI26" s="534">
        <f t="shared" si="10"/>
        <v>-1</v>
      </c>
      <c r="AJ26" s="527">
        <v>7</v>
      </c>
      <c r="AK26" s="527"/>
      <c r="AL26" s="530">
        <f t="shared" si="11"/>
        <v>-1</v>
      </c>
      <c r="AM26" s="537">
        <f t="shared" si="12"/>
        <v>58</v>
      </c>
      <c r="AN26" s="537">
        <f t="shared" si="12"/>
        <v>4</v>
      </c>
      <c r="AO26" s="534">
        <f t="shared" si="13"/>
        <v>-0.93103448275862066</v>
      </c>
    </row>
    <row r="27" spans="1:87" s="539" customFormat="1" ht="18.75" customHeight="1">
      <c r="A27" s="569" t="s">
        <v>140</v>
      </c>
      <c r="B27" s="541"/>
      <c r="C27" s="542">
        <v>9</v>
      </c>
      <c r="D27" s="542">
        <v>3</v>
      </c>
      <c r="E27" s="543">
        <f t="shared" si="0"/>
        <v>-0.66666666666666674</v>
      </c>
      <c r="F27" s="544">
        <v>1</v>
      </c>
      <c r="G27" s="544">
        <v>0</v>
      </c>
      <c r="H27" s="543">
        <f t="shared" si="1"/>
        <v>-1</v>
      </c>
      <c r="I27" s="545">
        <v>5</v>
      </c>
      <c r="J27" s="570"/>
      <c r="K27" s="546">
        <f t="shared" si="2"/>
        <v>-1</v>
      </c>
      <c r="L27" s="545">
        <v>4</v>
      </c>
      <c r="M27" s="545"/>
      <c r="N27" s="546">
        <f t="shared" si="3"/>
        <v>-1</v>
      </c>
      <c r="O27" s="550">
        <v>3</v>
      </c>
      <c r="P27" s="550"/>
      <c r="Q27" s="552">
        <f t="shared" si="4"/>
        <v>-1</v>
      </c>
      <c r="R27" s="547">
        <v>7</v>
      </c>
      <c r="S27" s="545"/>
      <c r="T27" s="552">
        <f t="shared" si="5"/>
        <v>-1</v>
      </c>
      <c r="U27" s="547">
        <v>2</v>
      </c>
      <c r="V27" s="545"/>
      <c r="W27" s="551">
        <f t="shared" si="6"/>
        <v>-1</v>
      </c>
      <c r="X27" s="549">
        <v>9</v>
      </c>
      <c r="Y27" s="545"/>
      <c r="Z27" s="546">
        <f t="shared" si="7"/>
        <v>-1</v>
      </c>
      <c r="AA27" s="549">
        <v>2</v>
      </c>
      <c r="AB27" s="544"/>
      <c r="AC27" s="548">
        <f t="shared" si="8"/>
        <v>-1</v>
      </c>
      <c r="AD27" s="545">
        <v>6</v>
      </c>
      <c r="AE27" s="545"/>
      <c r="AF27" s="548">
        <f t="shared" si="9"/>
        <v>-1</v>
      </c>
      <c r="AG27" s="544">
        <v>5</v>
      </c>
      <c r="AH27" s="544"/>
      <c r="AI27" s="548">
        <f t="shared" si="10"/>
        <v>-1</v>
      </c>
      <c r="AJ27" s="544">
        <v>11</v>
      </c>
      <c r="AK27" s="544"/>
      <c r="AL27" s="548">
        <f t="shared" si="11"/>
        <v>-1</v>
      </c>
      <c r="AM27" s="553">
        <f t="shared" si="12"/>
        <v>64</v>
      </c>
      <c r="AN27" s="553">
        <f t="shared" si="12"/>
        <v>3</v>
      </c>
      <c r="AO27" s="546">
        <f t="shared" si="13"/>
        <v>-0.953125</v>
      </c>
      <c r="AP27" s="515"/>
      <c r="AQ27" s="515"/>
      <c r="AR27" s="515"/>
      <c r="AS27" s="515"/>
      <c r="AT27" s="515"/>
      <c r="AU27" s="515"/>
      <c r="AV27" s="515"/>
      <c r="AW27" s="515"/>
      <c r="AX27" s="515"/>
      <c r="AY27" s="515"/>
      <c r="AZ27" s="515"/>
      <c r="BA27" s="515"/>
      <c r="BB27" s="515"/>
      <c r="BC27" s="515"/>
      <c r="BD27" s="515"/>
      <c r="BE27" s="515"/>
      <c r="BF27" s="515"/>
      <c r="BG27" s="515"/>
      <c r="BH27" s="515"/>
      <c r="BI27" s="515"/>
      <c r="BJ27" s="515"/>
      <c r="BK27" s="515"/>
      <c r="BL27" s="515"/>
      <c r="BM27" s="515"/>
      <c r="BN27" s="515"/>
      <c r="BO27" s="515"/>
      <c r="BP27" s="515"/>
      <c r="BQ27" s="515"/>
      <c r="BR27" s="515"/>
      <c r="BS27" s="515"/>
      <c r="BT27" s="515"/>
      <c r="BU27" s="515"/>
      <c r="BV27" s="515"/>
      <c r="BW27" s="515"/>
      <c r="BX27" s="515"/>
      <c r="BY27" s="515"/>
      <c r="BZ27" s="515"/>
      <c r="CA27" s="515"/>
      <c r="CB27" s="515"/>
      <c r="CC27" s="515"/>
      <c r="CD27" s="515"/>
      <c r="CE27" s="513"/>
      <c r="CF27" s="513"/>
      <c r="CG27" s="513"/>
      <c r="CH27" s="513"/>
      <c r="CI27" s="513"/>
    </row>
    <row r="28" spans="1:87" ht="18.75" customHeight="1">
      <c r="A28" s="524" t="s">
        <v>96</v>
      </c>
      <c r="B28" s="524"/>
      <c r="C28" s="525">
        <v>5</v>
      </c>
      <c r="D28" s="525">
        <v>2</v>
      </c>
      <c r="E28" s="526">
        <f t="shared" si="0"/>
        <v>-0.6</v>
      </c>
      <c r="F28" s="527">
        <v>0</v>
      </c>
      <c r="G28" s="527">
        <v>0</v>
      </c>
      <c r="H28" s="526" t="e">
        <f t="shared" si="1"/>
        <v>#DIV/0!</v>
      </c>
      <c r="I28" s="529">
        <v>0</v>
      </c>
      <c r="J28" s="568"/>
      <c r="K28" s="534" t="e">
        <f t="shared" si="2"/>
        <v>#DIV/0!</v>
      </c>
      <c r="L28" s="529">
        <v>0</v>
      </c>
      <c r="M28" s="529"/>
      <c r="N28" s="534" t="e">
        <f t="shared" si="3"/>
        <v>#DIV/0!</v>
      </c>
      <c r="O28" s="533">
        <v>5</v>
      </c>
      <c r="P28" s="533"/>
      <c r="Q28" s="535">
        <f t="shared" si="4"/>
        <v>-1</v>
      </c>
      <c r="R28" s="531">
        <v>1</v>
      </c>
      <c r="S28" s="529"/>
      <c r="T28" s="535">
        <f t="shared" si="5"/>
        <v>-1</v>
      </c>
      <c r="U28" s="531">
        <v>0</v>
      </c>
      <c r="V28" s="529"/>
      <c r="W28" s="535" t="e">
        <f t="shared" si="6"/>
        <v>#DIV/0!</v>
      </c>
      <c r="X28" s="532">
        <v>7</v>
      </c>
      <c r="Y28" s="529"/>
      <c r="Z28" s="530">
        <f t="shared" si="7"/>
        <v>-1</v>
      </c>
      <c r="AA28" s="532">
        <v>3</v>
      </c>
      <c r="AB28" s="527"/>
      <c r="AC28" s="530">
        <f t="shared" si="8"/>
        <v>-1</v>
      </c>
      <c r="AD28" s="529">
        <v>3</v>
      </c>
      <c r="AE28" s="529"/>
      <c r="AF28" s="530">
        <f t="shared" si="9"/>
        <v>-1</v>
      </c>
      <c r="AG28" s="527"/>
      <c r="AH28" s="527"/>
      <c r="AI28" s="534" t="e">
        <f t="shared" si="10"/>
        <v>#DIV/0!</v>
      </c>
      <c r="AJ28" s="527">
        <v>10</v>
      </c>
      <c r="AK28" s="527"/>
      <c r="AL28" s="534">
        <f t="shared" si="11"/>
        <v>-1</v>
      </c>
      <c r="AM28" s="537">
        <f t="shared" si="12"/>
        <v>34</v>
      </c>
      <c r="AN28" s="537">
        <f t="shared" si="12"/>
        <v>2</v>
      </c>
      <c r="AO28" s="534">
        <f t="shared" si="13"/>
        <v>-0.94117647058823528</v>
      </c>
    </row>
    <row r="29" spans="1:87" s="539" customFormat="1" ht="18.75" customHeight="1">
      <c r="A29" s="569" t="s">
        <v>139</v>
      </c>
      <c r="B29" s="541"/>
      <c r="C29" s="542">
        <v>10</v>
      </c>
      <c r="D29" s="542"/>
      <c r="E29" s="564">
        <f t="shared" si="0"/>
        <v>-1</v>
      </c>
      <c r="F29" s="544">
        <v>18</v>
      </c>
      <c r="G29" s="544">
        <v>0</v>
      </c>
      <c r="H29" s="543">
        <f t="shared" si="1"/>
        <v>-1</v>
      </c>
      <c r="I29" s="545">
        <v>0</v>
      </c>
      <c r="J29" s="545"/>
      <c r="K29" s="552" t="e">
        <f t="shared" si="2"/>
        <v>#DIV/0!</v>
      </c>
      <c r="L29" s="545">
        <v>13</v>
      </c>
      <c r="M29" s="545"/>
      <c r="N29" s="548">
        <f t="shared" si="3"/>
        <v>-1</v>
      </c>
      <c r="O29" s="550">
        <v>6</v>
      </c>
      <c r="P29" s="550"/>
      <c r="Q29" s="551">
        <f t="shared" si="4"/>
        <v>-1</v>
      </c>
      <c r="R29" s="547">
        <v>10</v>
      </c>
      <c r="S29" s="545"/>
      <c r="T29" s="551">
        <f t="shared" si="5"/>
        <v>-1</v>
      </c>
      <c r="U29" s="547">
        <v>0</v>
      </c>
      <c r="V29" s="545"/>
      <c r="W29" s="552" t="e">
        <f t="shared" si="6"/>
        <v>#DIV/0!</v>
      </c>
      <c r="X29" s="549">
        <v>2</v>
      </c>
      <c r="Y29" s="545"/>
      <c r="Z29" s="546">
        <f t="shared" si="7"/>
        <v>-1</v>
      </c>
      <c r="AA29" s="549">
        <v>0</v>
      </c>
      <c r="AB29" s="544"/>
      <c r="AC29" s="548" t="e">
        <f t="shared" si="8"/>
        <v>#DIV/0!</v>
      </c>
      <c r="AD29" s="545">
        <v>0</v>
      </c>
      <c r="AE29" s="545"/>
      <c r="AF29" s="548" t="e">
        <f t="shared" si="9"/>
        <v>#DIV/0!</v>
      </c>
      <c r="AG29" s="544"/>
      <c r="AH29" s="544"/>
      <c r="AI29" s="546" t="e">
        <f t="shared" si="10"/>
        <v>#DIV/0!</v>
      </c>
      <c r="AJ29" s="544">
        <v>0</v>
      </c>
      <c r="AK29" s="709"/>
      <c r="AL29" s="546" t="e">
        <f t="shared" si="11"/>
        <v>#DIV/0!</v>
      </c>
      <c r="AM29" s="553">
        <f t="shared" si="12"/>
        <v>59</v>
      </c>
      <c r="AN29" s="553">
        <f t="shared" si="12"/>
        <v>0</v>
      </c>
      <c r="AO29" s="546">
        <f t="shared" si="13"/>
        <v>-1</v>
      </c>
      <c r="AP29" s="515"/>
      <c r="AQ29" s="515"/>
      <c r="AR29" s="515"/>
      <c r="AS29" s="515"/>
      <c r="AT29" s="515"/>
      <c r="AU29" s="515"/>
      <c r="AV29" s="515"/>
      <c r="AW29" s="515"/>
      <c r="AX29" s="515"/>
      <c r="AY29" s="515"/>
      <c r="AZ29" s="515"/>
      <c r="BA29" s="515"/>
      <c r="BB29" s="515"/>
      <c r="BC29" s="515"/>
      <c r="BD29" s="515"/>
      <c r="BE29" s="515"/>
      <c r="BF29" s="515"/>
      <c r="BG29" s="515"/>
      <c r="BH29" s="515"/>
      <c r="BI29" s="515"/>
      <c r="BJ29" s="515"/>
      <c r="BK29" s="515"/>
      <c r="BL29" s="515"/>
      <c r="BM29" s="515"/>
      <c r="BN29" s="515"/>
      <c r="BO29" s="515"/>
      <c r="BP29" s="515"/>
      <c r="BQ29" s="515"/>
      <c r="BR29" s="515"/>
      <c r="BS29" s="515"/>
      <c r="BT29" s="515"/>
      <c r="BU29" s="515"/>
      <c r="BV29" s="515"/>
      <c r="BW29" s="515"/>
      <c r="BX29" s="515"/>
      <c r="BY29" s="515"/>
      <c r="BZ29" s="515"/>
      <c r="CA29" s="515"/>
      <c r="CB29" s="515"/>
      <c r="CC29" s="515"/>
      <c r="CD29" s="515"/>
      <c r="CE29" s="513"/>
      <c r="CF29" s="513"/>
      <c r="CG29" s="513"/>
      <c r="CH29" s="513"/>
      <c r="CI29" s="513"/>
    </row>
    <row r="30" spans="1:87" ht="18.75" customHeight="1" thickBot="1">
      <c r="A30" s="571"/>
      <c r="B30" s="572"/>
      <c r="C30" s="573">
        <f>SUM(C5:C29)</f>
        <v>1791</v>
      </c>
      <c r="D30" s="573">
        <f>SUM(D5:D29)</f>
        <v>1885</v>
      </c>
      <c r="E30" s="574">
        <f>D30/C30-1</f>
        <v>5.2484645449469625E-2</v>
      </c>
      <c r="F30" s="573">
        <f>SUM(F5:F29)</f>
        <v>2020</v>
      </c>
      <c r="G30" s="573">
        <f>SUM(G5:G29)</f>
        <v>1257</v>
      </c>
      <c r="H30" s="574">
        <f>G30/F30-1</f>
        <v>-0.37772277227722773</v>
      </c>
      <c r="I30" s="575">
        <f>SUM(I5:I29)</f>
        <v>2250</v>
      </c>
      <c r="J30" s="576">
        <f>SUM(J5:J29)</f>
        <v>0</v>
      </c>
      <c r="K30" s="577">
        <f>J30/I30-1</f>
        <v>-1</v>
      </c>
      <c r="L30" s="578">
        <f>SUM(L5:L29)</f>
        <v>1892</v>
      </c>
      <c r="M30" s="578">
        <f>SUM(M5:M29)</f>
        <v>0</v>
      </c>
      <c r="N30" s="574">
        <f>M30/L30-1</f>
        <v>-1</v>
      </c>
      <c r="O30" s="578">
        <f>SUM(O5:O29)</f>
        <v>1833</v>
      </c>
      <c r="P30" s="578">
        <f>SUM(P5:P29)</f>
        <v>0</v>
      </c>
      <c r="Q30" s="596">
        <f>P30/O30-1</f>
        <v>-1</v>
      </c>
      <c r="R30" s="579">
        <f>SUM(R5:R29)</f>
        <v>1752</v>
      </c>
      <c r="S30" s="579">
        <f>SUM(S5:S29)</f>
        <v>0</v>
      </c>
      <c r="T30" s="574">
        <f>S30/R30-1</f>
        <v>-1</v>
      </c>
      <c r="U30" s="580">
        <f>SUM(U5:U29)</f>
        <v>1695</v>
      </c>
      <c r="V30" s="580">
        <f>SUM(V5:V29)</f>
        <v>0</v>
      </c>
      <c r="W30" s="581">
        <f>V30/U30-1</f>
        <v>-1</v>
      </c>
      <c r="X30" s="580">
        <f>SUM(X5:X29)</f>
        <v>1935</v>
      </c>
      <c r="Y30" s="580">
        <f>SUM(Y5:Y29)</f>
        <v>0</v>
      </c>
      <c r="Z30" s="596">
        <f>Y30/X30-1</f>
        <v>-1</v>
      </c>
      <c r="AA30" s="582">
        <f>SUM(AA5:AA29)</f>
        <v>1527</v>
      </c>
      <c r="AB30" s="676">
        <f>SUM(AB5:AB29)</f>
        <v>0</v>
      </c>
      <c r="AC30" s="581">
        <f>AB30/AA30-1</f>
        <v>-1</v>
      </c>
      <c r="AD30" s="582">
        <f>SUM(AD5:AD29)</f>
        <v>1464</v>
      </c>
      <c r="AE30" s="582">
        <f>SUM(AE5:AE29)</f>
        <v>0</v>
      </c>
      <c r="AF30" s="583">
        <f>AE30/AD30-1</f>
        <v>-1</v>
      </c>
      <c r="AG30" s="584">
        <f>SUM(AG5:AG29)</f>
        <v>2407</v>
      </c>
      <c r="AH30" s="584">
        <f>SUM(AH5:AH29)</f>
        <v>0</v>
      </c>
      <c r="AI30" s="583">
        <f>AH30/AG30-1</f>
        <v>-1</v>
      </c>
      <c r="AJ30" s="584">
        <f>SUM(AJ5:AJ29)</f>
        <v>2523</v>
      </c>
      <c r="AK30" s="584">
        <v>2523</v>
      </c>
      <c r="AL30" s="585">
        <f>AK30/AM30-1</f>
        <v>-0.89059925418437258</v>
      </c>
      <c r="AM30" s="586">
        <f>AX10</f>
        <v>23062</v>
      </c>
      <c r="AN30" s="586">
        <f>SUM(AN5:AN29)</f>
        <v>3142</v>
      </c>
      <c r="AO30" s="587">
        <f>AN30/AM30-1</f>
        <v>-0.86375856387130345</v>
      </c>
    </row>
    <row r="31" spans="1:87" ht="18.75" customHeight="1">
      <c r="A31" s="571"/>
      <c r="B31" s="571"/>
      <c r="C31" s="588"/>
      <c r="D31" s="588"/>
      <c r="E31" s="588"/>
      <c r="F31" s="588"/>
      <c r="G31" s="588"/>
      <c r="H31" s="588"/>
      <c r="I31" s="588"/>
      <c r="J31" s="588"/>
      <c r="K31" s="588"/>
      <c r="L31" s="588"/>
      <c r="M31" s="588"/>
      <c r="N31" s="588"/>
      <c r="AM31" s="589"/>
      <c r="AN31" s="589"/>
    </row>
    <row r="32" spans="1:87" s="515" customFormat="1" ht="18.75" customHeight="1">
      <c r="F32" s="590"/>
      <c r="G32" s="590"/>
      <c r="I32" s="567"/>
      <c r="J32" s="567"/>
      <c r="AM32" s="591"/>
      <c r="AN32" s="591"/>
    </row>
    <row r="33" spans="6:40" s="515" customFormat="1" ht="18.75" customHeight="1">
      <c r="F33" s="590"/>
      <c r="G33" s="590"/>
      <c r="N33" s="562"/>
      <c r="AM33" s="591"/>
      <c r="AN33" s="591"/>
    </row>
    <row r="34" spans="6:40" s="515" customFormat="1" ht="18.75" customHeight="1">
      <c r="F34" s="590"/>
      <c r="G34" s="590"/>
      <c r="AM34" s="591"/>
      <c r="AN34" s="591"/>
    </row>
    <row r="35" spans="6:40" s="515" customFormat="1" ht="18.75" customHeight="1">
      <c r="F35" s="590"/>
      <c r="G35" s="590"/>
      <c r="AM35" s="591"/>
      <c r="AN35" s="591"/>
    </row>
    <row r="36" spans="6:40" s="515" customFormat="1" ht="18.75" customHeight="1">
      <c r="F36" s="590"/>
      <c r="G36" s="590"/>
      <c r="AM36" s="591"/>
      <c r="AN36" s="591"/>
    </row>
    <row r="37" spans="6:40" s="515" customFormat="1" ht="18.75" customHeight="1">
      <c r="F37" s="590"/>
      <c r="G37" s="590"/>
      <c r="AM37" s="591"/>
      <c r="AN37" s="591"/>
    </row>
    <row r="38" spans="6:40" s="515" customFormat="1" ht="18.75" customHeight="1">
      <c r="F38" s="590"/>
      <c r="G38" s="590"/>
      <c r="AM38" s="591"/>
      <c r="AN38" s="591"/>
    </row>
    <row r="39" spans="6:40" s="515" customFormat="1" ht="18.75" customHeight="1">
      <c r="F39" s="590"/>
      <c r="G39" s="590"/>
      <c r="AM39" s="591"/>
      <c r="AN39" s="591"/>
    </row>
    <row r="40" spans="6:40" s="515" customFormat="1" ht="18.75" customHeight="1">
      <c r="F40" s="590"/>
      <c r="G40" s="590"/>
      <c r="AM40" s="591"/>
      <c r="AN40" s="591"/>
    </row>
    <row r="41" spans="6:40" s="515" customFormat="1" ht="18.75" customHeight="1">
      <c r="F41" s="590"/>
      <c r="G41" s="590"/>
      <c r="AM41" s="591"/>
      <c r="AN41" s="591"/>
    </row>
    <row r="42" spans="6:40" s="515" customFormat="1" ht="18.75" customHeight="1">
      <c r="F42" s="590"/>
      <c r="G42" s="590"/>
      <c r="AM42" s="591"/>
      <c r="AN42" s="591"/>
    </row>
    <row r="43" spans="6:40" s="515" customFormat="1" ht="18.75" customHeight="1">
      <c r="F43" s="590"/>
      <c r="G43" s="590"/>
      <c r="AM43" s="591"/>
      <c r="AN43" s="591"/>
    </row>
    <row r="44" spans="6:40" s="515" customFormat="1" ht="18.75" customHeight="1">
      <c r="F44" s="590"/>
      <c r="G44" s="590"/>
      <c r="AM44" s="591"/>
      <c r="AN44" s="591"/>
    </row>
    <row r="45" spans="6:40" s="515" customFormat="1" ht="18.75" customHeight="1">
      <c r="F45" s="590"/>
      <c r="G45" s="590"/>
      <c r="AM45" s="591"/>
      <c r="AN45" s="591"/>
    </row>
    <row r="46" spans="6:40" s="515" customFormat="1" ht="18.75" customHeight="1">
      <c r="F46" s="590"/>
      <c r="G46" s="590"/>
      <c r="AM46" s="591"/>
      <c r="AN46" s="591"/>
    </row>
    <row r="47" spans="6:40" s="515" customFormat="1" ht="18.75" customHeight="1">
      <c r="F47" s="590"/>
      <c r="G47" s="590"/>
      <c r="AM47" s="591"/>
      <c r="AN47" s="591"/>
    </row>
    <row r="48" spans="6:40" s="515" customFormat="1" ht="18.75" customHeight="1">
      <c r="F48" s="590"/>
      <c r="G48" s="590"/>
      <c r="AM48" s="591"/>
      <c r="AN48" s="591"/>
    </row>
    <row r="49" spans="6:40" s="515" customFormat="1" ht="18.75" customHeight="1">
      <c r="F49" s="590"/>
      <c r="G49" s="590"/>
      <c r="AM49" s="591"/>
      <c r="AN49" s="591"/>
    </row>
    <row r="50" spans="6:40" s="515" customFormat="1" ht="18.75" customHeight="1">
      <c r="F50" s="590"/>
      <c r="G50" s="590"/>
      <c r="AM50" s="591"/>
      <c r="AN50" s="591"/>
    </row>
    <row r="51" spans="6:40" s="515" customFormat="1" ht="18.75" customHeight="1">
      <c r="F51" s="590"/>
      <c r="G51" s="590"/>
      <c r="AM51" s="591"/>
      <c r="AN51" s="591"/>
    </row>
    <row r="52" spans="6:40" s="515" customFormat="1" ht="18.75" customHeight="1">
      <c r="F52" s="590"/>
      <c r="G52" s="590"/>
      <c r="AM52" s="591"/>
      <c r="AN52" s="591"/>
    </row>
    <row r="53" spans="6:40" s="515" customFormat="1" ht="18.75" customHeight="1">
      <c r="F53" s="590"/>
      <c r="G53" s="590"/>
      <c r="AM53" s="591"/>
      <c r="AN53" s="591"/>
    </row>
    <row r="54" spans="6:40" s="515" customFormat="1" ht="18.75" customHeight="1">
      <c r="F54" s="590"/>
      <c r="G54" s="590"/>
      <c r="AM54" s="591"/>
      <c r="AN54" s="591"/>
    </row>
    <row r="55" spans="6:40" s="515" customFormat="1" ht="18.75" customHeight="1">
      <c r="F55" s="590"/>
      <c r="G55" s="590"/>
      <c r="AM55" s="591"/>
      <c r="AN55" s="591"/>
    </row>
    <row r="56" spans="6:40" s="515" customFormat="1" ht="18.75" customHeight="1">
      <c r="F56" s="590"/>
      <c r="G56" s="590"/>
      <c r="AM56" s="591"/>
      <c r="AN56" s="591"/>
    </row>
    <row r="57" spans="6:40" s="515" customFormat="1" ht="18.75" customHeight="1">
      <c r="F57" s="590"/>
      <c r="G57" s="590"/>
      <c r="AM57" s="591"/>
      <c r="AN57" s="591"/>
    </row>
    <row r="58" spans="6:40" s="515" customFormat="1" ht="18.75" customHeight="1">
      <c r="F58" s="590"/>
      <c r="G58" s="590"/>
      <c r="AM58" s="591"/>
      <c r="AN58" s="591"/>
    </row>
    <row r="59" spans="6:40" s="515" customFormat="1" ht="18.75" customHeight="1">
      <c r="F59" s="590"/>
      <c r="G59" s="590"/>
      <c r="AM59" s="591"/>
      <c r="AN59" s="591"/>
    </row>
    <row r="60" spans="6:40" s="515" customFormat="1" ht="18.75" customHeight="1">
      <c r="F60" s="590"/>
      <c r="G60" s="590"/>
      <c r="AM60" s="591"/>
      <c r="AN60" s="591"/>
    </row>
    <row r="61" spans="6:40" s="515" customFormat="1" ht="18.75" customHeight="1">
      <c r="F61" s="590"/>
      <c r="G61" s="590"/>
      <c r="AM61" s="591"/>
      <c r="AN61" s="591"/>
    </row>
    <row r="62" spans="6:40" s="515" customFormat="1" ht="18.75" customHeight="1">
      <c r="F62" s="590"/>
      <c r="G62" s="590"/>
      <c r="AM62" s="591"/>
      <c r="AN62" s="591"/>
    </row>
    <row r="63" spans="6:40" s="515" customFormat="1" ht="18.75" customHeight="1">
      <c r="F63" s="590"/>
      <c r="G63" s="590"/>
      <c r="AM63" s="591"/>
      <c r="AN63" s="591"/>
    </row>
    <row r="64" spans="6:40" s="515" customFormat="1" ht="18.75" customHeight="1">
      <c r="F64" s="590"/>
      <c r="G64" s="590"/>
      <c r="AM64" s="591"/>
      <c r="AN64" s="591"/>
    </row>
    <row r="65" spans="6:40" s="515" customFormat="1" ht="18.75" customHeight="1">
      <c r="F65" s="590"/>
      <c r="G65" s="590"/>
      <c r="AM65" s="591"/>
      <c r="AN65" s="591"/>
    </row>
    <row r="66" spans="6:40" s="515" customFormat="1" ht="18.75" customHeight="1">
      <c r="F66" s="590"/>
      <c r="G66" s="590"/>
      <c r="AM66" s="591"/>
      <c r="AN66" s="591"/>
    </row>
    <row r="67" spans="6:40" s="515" customFormat="1" ht="18.75" customHeight="1">
      <c r="F67" s="590"/>
      <c r="G67" s="590"/>
      <c r="AM67" s="591"/>
      <c r="AN67" s="591"/>
    </row>
    <row r="68" spans="6:40" s="515" customFormat="1" ht="18.75" customHeight="1">
      <c r="F68" s="590"/>
      <c r="G68" s="590"/>
      <c r="AM68" s="591"/>
      <c r="AN68" s="591"/>
    </row>
    <row r="69" spans="6:40" s="515" customFormat="1" ht="18.75" customHeight="1">
      <c r="F69" s="590"/>
      <c r="G69" s="590"/>
      <c r="AM69" s="591"/>
      <c r="AN69" s="591"/>
    </row>
    <row r="70" spans="6:40" s="515" customFormat="1" ht="18.75" customHeight="1">
      <c r="F70" s="590"/>
      <c r="G70" s="590"/>
      <c r="AM70" s="591"/>
      <c r="AN70" s="591"/>
    </row>
    <row r="71" spans="6:40" s="515" customFormat="1" ht="18.75" customHeight="1">
      <c r="F71" s="590"/>
      <c r="G71" s="590"/>
      <c r="AM71" s="591"/>
      <c r="AN71" s="591"/>
    </row>
    <row r="72" spans="6:40" s="515" customFormat="1" ht="18.75" customHeight="1">
      <c r="F72" s="590"/>
      <c r="G72" s="590"/>
      <c r="AM72" s="591"/>
      <c r="AN72" s="591"/>
    </row>
    <row r="73" spans="6:40" s="515" customFormat="1" ht="18.75" customHeight="1">
      <c r="F73" s="590"/>
      <c r="G73" s="590"/>
      <c r="AM73" s="591"/>
      <c r="AN73" s="591"/>
    </row>
    <row r="74" spans="6:40" s="515" customFormat="1" ht="18.75" customHeight="1">
      <c r="F74" s="590"/>
      <c r="G74" s="590"/>
      <c r="AM74" s="591"/>
      <c r="AN74" s="591"/>
    </row>
    <row r="75" spans="6:40" s="515" customFormat="1" ht="18.75" customHeight="1">
      <c r="F75" s="590"/>
      <c r="G75" s="590"/>
      <c r="AM75" s="591"/>
      <c r="AN75" s="591"/>
    </row>
    <row r="76" spans="6:40" s="515" customFormat="1" ht="18.75" customHeight="1">
      <c r="F76" s="590"/>
      <c r="G76" s="590"/>
      <c r="AM76" s="591"/>
      <c r="AN76" s="591"/>
    </row>
    <row r="77" spans="6:40" s="515" customFormat="1" ht="18.75" customHeight="1">
      <c r="F77" s="590"/>
      <c r="G77" s="590"/>
      <c r="AM77" s="591"/>
      <c r="AN77" s="591"/>
    </row>
    <row r="78" spans="6:40" s="515" customFormat="1" ht="18.75" customHeight="1">
      <c r="F78" s="590"/>
      <c r="G78" s="590"/>
      <c r="AM78" s="591"/>
      <c r="AN78" s="591"/>
    </row>
    <row r="79" spans="6:40" s="515" customFormat="1" ht="18.75" customHeight="1">
      <c r="F79" s="590"/>
      <c r="G79" s="590"/>
      <c r="AM79" s="591"/>
      <c r="AN79" s="591"/>
    </row>
    <row r="80" spans="6:40" s="515" customFormat="1" ht="18.75" customHeight="1">
      <c r="F80" s="590"/>
      <c r="G80" s="590"/>
      <c r="AM80" s="591"/>
      <c r="AN80" s="591"/>
    </row>
    <row r="81" spans="6:40" s="515" customFormat="1" ht="18.75" customHeight="1">
      <c r="F81" s="590"/>
      <c r="G81" s="590"/>
      <c r="AM81" s="591"/>
      <c r="AN81" s="591"/>
    </row>
    <row r="82" spans="6:40" s="515" customFormat="1" ht="18.75" customHeight="1">
      <c r="F82" s="590"/>
      <c r="G82" s="590"/>
      <c r="AM82" s="591"/>
      <c r="AN82" s="591"/>
    </row>
    <row r="83" spans="6:40" s="515" customFormat="1" ht="18.75" customHeight="1">
      <c r="F83" s="590"/>
      <c r="G83" s="590"/>
      <c r="AM83" s="591"/>
      <c r="AN83" s="591"/>
    </row>
    <row r="84" spans="6:40" s="515" customFormat="1" ht="18.75" customHeight="1">
      <c r="F84" s="590"/>
      <c r="G84" s="590"/>
      <c r="AM84" s="591"/>
      <c r="AN84" s="591"/>
    </row>
    <row r="85" spans="6:40" s="515" customFormat="1" ht="18.75" customHeight="1">
      <c r="F85" s="590"/>
      <c r="G85" s="590"/>
      <c r="AM85" s="591"/>
      <c r="AN85" s="591"/>
    </row>
    <row r="86" spans="6:40" s="515" customFormat="1" ht="18.75" customHeight="1">
      <c r="F86" s="590"/>
      <c r="G86" s="590"/>
      <c r="AM86" s="591"/>
      <c r="AN86" s="591"/>
    </row>
    <row r="87" spans="6:40" s="515" customFormat="1" ht="18.75" customHeight="1">
      <c r="F87" s="590"/>
      <c r="G87" s="590"/>
      <c r="AM87" s="591"/>
      <c r="AN87" s="591"/>
    </row>
    <row r="88" spans="6:40" s="515" customFormat="1" ht="18.75" customHeight="1">
      <c r="F88" s="590"/>
      <c r="G88" s="590"/>
      <c r="AM88" s="591"/>
      <c r="AN88" s="591"/>
    </row>
    <row r="89" spans="6:40" s="515" customFormat="1" ht="18.75" customHeight="1">
      <c r="F89" s="590"/>
      <c r="G89" s="590"/>
      <c r="AM89" s="591"/>
      <c r="AN89" s="591"/>
    </row>
    <row r="90" spans="6:40" s="515" customFormat="1" ht="18.75" customHeight="1">
      <c r="F90" s="590"/>
      <c r="G90" s="590"/>
      <c r="AM90" s="591"/>
      <c r="AN90" s="591"/>
    </row>
    <row r="91" spans="6:40" s="515" customFormat="1" ht="18.75" customHeight="1">
      <c r="F91" s="590"/>
      <c r="G91" s="590"/>
      <c r="AM91" s="591"/>
      <c r="AN91" s="591"/>
    </row>
    <row r="92" spans="6:40" s="515" customFormat="1" ht="18.75" customHeight="1">
      <c r="F92" s="590"/>
      <c r="G92" s="590"/>
      <c r="AM92" s="591"/>
      <c r="AN92" s="591"/>
    </row>
    <row r="93" spans="6:40" s="515" customFormat="1" ht="18.75" customHeight="1">
      <c r="F93" s="590"/>
      <c r="G93" s="590"/>
      <c r="AM93" s="591"/>
      <c r="AN93" s="591"/>
    </row>
    <row r="94" spans="6:40" s="515" customFormat="1" ht="18.75" customHeight="1">
      <c r="F94" s="590"/>
      <c r="G94" s="590"/>
      <c r="AM94" s="591"/>
      <c r="AN94" s="591"/>
    </row>
    <row r="95" spans="6:40" s="515" customFormat="1" ht="18.75" customHeight="1">
      <c r="F95" s="590"/>
      <c r="G95" s="590"/>
      <c r="AM95" s="591"/>
      <c r="AN95" s="591"/>
    </row>
    <row r="96" spans="6:40" s="515" customFormat="1" ht="18.75" customHeight="1">
      <c r="F96" s="590"/>
      <c r="G96" s="590"/>
      <c r="AM96" s="591"/>
      <c r="AN96" s="591"/>
    </row>
    <row r="97" spans="6:40" s="515" customFormat="1" ht="18.75" customHeight="1">
      <c r="F97" s="590"/>
      <c r="G97" s="590"/>
      <c r="AM97" s="591"/>
      <c r="AN97" s="591"/>
    </row>
    <row r="98" spans="6:40" s="515" customFormat="1" ht="18.75" customHeight="1">
      <c r="F98" s="590"/>
      <c r="G98" s="590"/>
      <c r="AM98" s="591"/>
      <c r="AN98" s="591"/>
    </row>
    <row r="99" spans="6:40" s="515" customFormat="1" ht="18.75" customHeight="1">
      <c r="F99" s="590"/>
      <c r="G99" s="590"/>
      <c r="AM99" s="591"/>
      <c r="AN99" s="591"/>
    </row>
    <row r="100" spans="6:40" s="515" customFormat="1" ht="18.75" customHeight="1">
      <c r="F100" s="590"/>
      <c r="G100" s="590"/>
      <c r="AM100" s="591"/>
      <c r="AN100" s="591"/>
    </row>
    <row r="101" spans="6:40" s="515" customFormat="1" ht="18.75" customHeight="1">
      <c r="F101" s="590"/>
      <c r="G101" s="590"/>
      <c r="AM101" s="591"/>
      <c r="AN101" s="591"/>
    </row>
    <row r="102" spans="6:40" s="515" customFormat="1" ht="18.75" customHeight="1">
      <c r="F102" s="590"/>
      <c r="G102" s="590"/>
      <c r="AM102" s="591"/>
      <c r="AN102" s="591"/>
    </row>
    <row r="103" spans="6:40" s="515" customFormat="1" ht="18.75" customHeight="1">
      <c r="F103" s="590"/>
      <c r="G103" s="590"/>
      <c r="AM103" s="591"/>
      <c r="AN103" s="591"/>
    </row>
    <row r="104" spans="6:40" s="515" customFormat="1" ht="18.75" customHeight="1">
      <c r="F104" s="590"/>
      <c r="G104" s="590"/>
      <c r="AM104" s="591"/>
      <c r="AN104" s="591"/>
    </row>
    <row r="105" spans="6:40" s="515" customFormat="1" ht="18.75" customHeight="1">
      <c r="F105" s="590"/>
      <c r="G105" s="590"/>
      <c r="AM105" s="591"/>
      <c r="AN105" s="591"/>
    </row>
    <row r="106" spans="6:40" s="515" customFormat="1" ht="18.75" customHeight="1">
      <c r="F106" s="590"/>
      <c r="G106" s="590"/>
      <c r="AM106" s="591"/>
      <c r="AN106" s="591"/>
    </row>
    <row r="107" spans="6:40" s="515" customFormat="1" ht="18.75" customHeight="1">
      <c r="F107" s="590"/>
      <c r="G107" s="590"/>
      <c r="AM107" s="591"/>
      <c r="AN107" s="591"/>
    </row>
    <row r="108" spans="6:40" s="515" customFormat="1" ht="18.75" customHeight="1">
      <c r="F108" s="590"/>
      <c r="G108" s="590"/>
      <c r="AM108" s="591"/>
      <c r="AN108" s="591"/>
    </row>
    <row r="109" spans="6:40" s="515" customFormat="1" ht="18.75" customHeight="1">
      <c r="F109" s="590"/>
      <c r="G109" s="590"/>
      <c r="AM109" s="591"/>
      <c r="AN109" s="591"/>
    </row>
    <row r="110" spans="6:40" s="515" customFormat="1" ht="18.75" customHeight="1">
      <c r="F110" s="590"/>
      <c r="G110" s="590"/>
      <c r="AM110" s="591"/>
      <c r="AN110" s="591"/>
    </row>
    <row r="111" spans="6:40" s="515" customFormat="1" ht="18.75" customHeight="1">
      <c r="F111" s="590"/>
      <c r="G111" s="590"/>
      <c r="AM111" s="591"/>
      <c r="AN111" s="591"/>
    </row>
    <row r="112" spans="6:40" s="515" customFormat="1" ht="18.75" customHeight="1">
      <c r="F112" s="590"/>
      <c r="G112" s="590"/>
      <c r="AM112" s="591"/>
      <c r="AN112" s="591"/>
    </row>
    <row r="113" spans="6:40" s="515" customFormat="1" ht="18.75" customHeight="1">
      <c r="F113" s="590"/>
      <c r="G113" s="590"/>
      <c r="AM113" s="591"/>
      <c r="AN113" s="591"/>
    </row>
    <row r="114" spans="6:40" s="515" customFormat="1" ht="18.75" customHeight="1">
      <c r="F114" s="590"/>
      <c r="G114" s="590"/>
      <c r="AM114" s="591"/>
      <c r="AN114" s="591"/>
    </row>
    <row r="115" spans="6:40" s="515" customFormat="1" ht="18.75" customHeight="1">
      <c r="F115" s="590"/>
      <c r="G115" s="590"/>
      <c r="AM115" s="591"/>
      <c r="AN115" s="591"/>
    </row>
    <row r="116" spans="6:40" s="515" customFormat="1" ht="18.75" customHeight="1">
      <c r="F116" s="590"/>
      <c r="G116" s="590"/>
      <c r="AM116" s="591"/>
      <c r="AN116" s="591"/>
    </row>
    <row r="117" spans="6:40" s="515" customFormat="1" ht="18.75" customHeight="1">
      <c r="F117" s="590"/>
      <c r="G117" s="590"/>
      <c r="AM117" s="591"/>
      <c r="AN117" s="591"/>
    </row>
    <row r="118" spans="6:40" s="515" customFormat="1" ht="18.75" customHeight="1">
      <c r="F118" s="590"/>
      <c r="G118" s="590"/>
      <c r="AM118" s="591"/>
      <c r="AN118" s="591"/>
    </row>
    <row r="119" spans="6:40" s="515" customFormat="1" ht="18.75" customHeight="1">
      <c r="F119" s="590"/>
      <c r="G119" s="590"/>
      <c r="AM119" s="591"/>
      <c r="AN119" s="591"/>
    </row>
    <row r="120" spans="6:40" s="515" customFormat="1" ht="18.75" customHeight="1">
      <c r="F120" s="590"/>
      <c r="G120" s="590"/>
      <c r="AM120" s="591"/>
      <c r="AN120" s="591"/>
    </row>
    <row r="121" spans="6:40" s="515" customFormat="1" ht="18.75" customHeight="1">
      <c r="F121" s="590"/>
      <c r="G121" s="590"/>
      <c r="AM121" s="591"/>
      <c r="AN121" s="591"/>
    </row>
    <row r="122" spans="6:40" s="515" customFormat="1" ht="18.75" customHeight="1">
      <c r="F122" s="590"/>
      <c r="G122" s="590"/>
      <c r="AM122" s="591"/>
      <c r="AN122" s="591"/>
    </row>
    <row r="123" spans="6:40" s="515" customFormat="1" ht="18.75" customHeight="1">
      <c r="F123" s="590"/>
      <c r="G123" s="590"/>
      <c r="AM123" s="591"/>
      <c r="AN123" s="591"/>
    </row>
    <row r="124" spans="6:40" s="515" customFormat="1" ht="18.75" customHeight="1">
      <c r="F124" s="590"/>
      <c r="G124" s="590"/>
      <c r="AM124" s="591"/>
      <c r="AN124" s="591"/>
    </row>
    <row r="125" spans="6:40" s="515" customFormat="1" ht="18.75" customHeight="1">
      <c r="F125" s="590"/>
      <c r="G125" s="590"/>
      <c r="AM125" s="591"/>
      <c r="AN125" s="591"/>
    </row>
    <row r="126" spans="6:40" s="515" customFormat="1" ht="18.75" customHeight="1">
      <c r="F126" s="590"/>
      <c r="G126" s="590"/>
      <c r="AM126" s="591"/>
      <c r="AN126" s="591"/>
    </row>
    <row r="127" spans="6:40" s="515" customFormat="1" ht="18.75" customHeight="1">
      <c r="F127" s="590"/>
      <c r="G127" s="590"/>
      <c r="AM127" s="591"/>
      <c r="AN127" s="591"/>
    </row>
    <row r="128" spans="6:40" s="515" customFormat="1" ht="18.75" customHeight="1">
      <c r="F128" s="590"/>
      <c r="G128" s="590"/>
      <c r="AM128" s="591"/>
      <c r="AN128" s="591"/>
    </row>
    <row r="129" spans="6:40" s="515" customFormat="1" ht="18.75" customHeight="1">
      <c r="F129" s="590"/>
      <c r="G129" s="590"/>
      <c r="AM129" s="591"/>
      <c r="AN129" s="591"/>
    </row>
    <row r="130" spans="6:40" s="515" customFormat="1" ht="18.75" customHeight="1">
      <c r="F130" s="590"/>
      <c r="G130" s="590"/>
      <c r="AM130" s="591"/>
      <c r="AN130" s="591"/>
    </row>
    <row r="131" spans="6:40" s="515" customFormat="1" ht="18.75" customHeight="1">
      <c r="F131" s="590"/>
      <c r="G131" s="590"/>
      <c r="AM131" s="591"/>
      <c r="AN131" s="591"/>
    </row>
    <row r="132" spans="6:40" s="515" customFormat="1" ht="18.75" customHeight="1">
      <c r="F132" s="590"/>
      <c r="G132" s="590"/>
      <c r="AM132" s="591"/>
      <c r="AN132" s="591"/>
    </row>
    <row r="133" spans="6:40" s="515" customFormat="1" ht="18.75" customHeight="1">
      <c r="F133" s="590"/>
      <c r="G133" s="590"/>
      <c r="AM133" s="591"/>
      <c r="AN133" s="591"/>
    </row>
    <row r="134" spans="6:40" s="515" customFormat="1" ht="18.75" customHeight="1">
      <c r="F134" s="590"/>
      <c r="G134" s="590"/>
      <c r="AM134" s="591"/>
      <c r="AN134" s="591"/>
    </row>
    <row r="135" spans="6:40" s="515" customFormat="1" ht="18.75" customHeight="1">
      <c r="F135" s="590"/>
      <c r="G135" s="590"/>
      <c r="AM135" s="591"/>
      <c r="AN135" s="591"/>
    </row>
    <row r="136" spans="6:40" s="515" customFormat="1" ht="18.75" customHeight="1">
      <c r="F136" s="590"/>
      <c r="G136" s="590"/>
      <c r="AM136" s="591"/>
      <c r="AN136" s="591"/>
    </row>
    <row r="137" spans="6:40" s="515" customFormat="1" ht="18.75" customHeight="1">
      <c r="F137" s="590"/>
      <c r="G137" s="590"/>
      <c r="AM137" s="591"/>
      <c r="AN137" s="591"/>
    </row>
    <row r="138" spans="6:40" s="515" customFormat="1" ht="18.75" customHeight="1">
      <c r="F138" s="590"/>
      <c r="G138" s="590"/>
      <c r="AM138" s="591"/>
      <c r="AN138" s="591"/>
    </row>
  </sheetData>
  <mergeCells count="1">
    <mergeCell ref="L2:AN2"/>
  </mergeCells>
  <pageMargins left="0.7" right="0.7" top="0.75" bottom="0.75" header="0.3" footer="0.3"/>
  <pageSetup scale="9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293"/>
  <sheetViews>
    <sheetView showGridLines="0" topLeftCell="A22" zoomScale="70" zoomScaleNormal="70" zoomScaleSheetLayoutView="80" workbookViewId="0">
      <selection activeCell="D48" sqref="D48"/>
    </sheetView>
  </sheetViews>
  <sheetFormatPr baseColWidth="10" defaultRowHeight="15.75"/>
  <cols>
    <col min="1" max="1" width="15.7109375" style="262" customWidth="1"/>
    <col min="2" max="2" width="17" style="3" customWidth="1"/>
    <col min="3" max="3" width="29.7109375" style="3" customWidth="1"/>
    <col min="4" max="4" width="15.7109375" style="3" customWidth="1"/>
    <col min="5" max="5" width="15.7109375" style="111" customWidth="1"/>
    <col min="6" max="7" width="15.7109375" style="3" customWidth="1"/>
    <col min="8" max="8" width="11.42578125" style="3"/>
    <col min="9" max="9" width="15.140625" style="456" customWidth="1"/>
    <col min="10" max="77" width="11.42578125" style="456"/>
    <col min="78" max="16384" width="11.42578125" style="3"/>
  </cols>
  <sheetData>
    <row r="1" spans="1:15" ht="23.25">
      <c r="B1" s="752" t="s">
        <v>915</v>
      </c>
      <c r="C1" s="752"/>
      <c r="D1" s="752"/>
      <c r="E1" s="752"/>
      <c r="F1" s="752"/>
    </row>
    <row r="3" spans="1:15" ht="30">
      <c r="A3" s="258" t="s">
        <v>146</v>
      </c>
      <c r="B3" s="63" t="s">
        <v>152</v>
      </c>
      <c r="C3" s="63" t="s">
        <v>147</v>
      </c>
      <c r="D3" s="63" t="s">
        <v>248</v>
      </c>
      <c r="E3" s="63" t="s">
        <v>141</v>
      </c>
      <c r="F3" s="63" t="s">
        <v>160</v>
      </c>
      <c r="G3" s="444" t="s">
        <v>158</v>
      </c>
    </row>
    <row r="4" spans="1:15" ht="13.5">
      <c r="A4" s="759" t="s">
        <v>172</v>
      </c>
      <c r="B4" s="758" t="s">
        <v>193</v>
      </c>
      <c r="C4" s="19" t="s">
        <v>181</v>
      </c>
      <c r="D4" s="14">
        <v>2</v>
      </c>
      <c r="E4" s="106"/>
      <c r="F4" s="755">
        <f>SUM(D4:E17)</f>
        <v>2</v>
      </c>
      <c r="G4" s="756">
        <f>SUM(F4:F30)</f>
        <v>5</v>
      </c>
      <c r="H4" s="2">
        <f>SUM(D4:E4)</f>
        <v>2</v>
      </c>
    </row>
    <row r="5" spans="1:15" ht="13.5">
      <c r="A5" s="759"/>
      <c r="B5" s="758"/>
      <c r="C5" s="19" t="s">
        <v>182</v>
      </c>
      <c r="D5" s="14"/>
      <c r="E5" s="106"/>
      <c r="F5" s="755"/>
      <c r="G5" s="756"/>
      <c r="H5" s="2">
        <f t="shared" ref="H5:H16" si="0">SUM(D5:E5)</f>
        <v>0</v>
      </c>
    </row>
    <row r="6" spans="1:15" ht="13.5">
      <c r="A6" s="759"/>
      <c r="B6" s="758"/>
      <c r="C6" s="19" t="s">
        <v>835</v>
      </c>
      <c r="D6" s="14"/>
      <c r="E6" s="121"/>
      <c r="F6" s="755"/>
      <c r="G6" s="756"/>
      <c r="H6" s="2">
        <f>SUM(D6:E6)</f>
        <v>0</v>
      </c>
    </row>
    <row r="7" spans="1:15" ht="13.5">
      <c r="A7" s="759"/>
      <c r="B7" s="758"/>
      <c r="C7" s="19" t="s">
        <v>836</v>
      </c>
      <c r="D7" s="14"/>
      <c r="E7" s="106"/>
      <c r="F7" s="755"/>
      <c r="G7" s="756"/>
      <c r="H7" s="2">
        <f t="shared" si="0"/>
        <v>0</v>
      </c>
    </row>
    <row r="8" spans="1:15" ht="13.5">
      <c r="A8" s="759"/>
      <c r="B8" s="758"/>
      <c r="C8" s="19" t="s">
        <v>837</v>
      </c>
      <c r="D8" s="14"/>
      <c r="E8" s="106"/>
      <c r="F8" s="755"/>
      <c r="G8" s="756"/>
      <c r="H8" s="2">
        <f t="shared" si="0"/>
        <v>0</v>
      </c>
    </row>
    <row r="9" spans="1:15" ht="13.5">
      <c r="A9" s="759"/>
      <c r="B9" s="758"/>
      <c r="C9" s="19" t="s">
        <v>838</v>
      </c>
      <c r="D9" s="14"/>
      <c r="E9" s="106"/>
      <c r="F9" s="755"/>
      <c r="G9" s="756"/>
      <c r="H9" s="2">
        <f t="shared" si="0"/>
        <v>0</v>
      </c>
      <c r="I9" s="457"/>
      <c r="J9" s="458"/>
      <c r="K9" s="459"/>
      <c r="L9" s="459"/>
      <c r="M9" s="460"/>
      <c r="N9" s="459"/>
      <c r="O9" s="461"/>
    </row>
    <row r="10" spans="1:15" ht="13.5">
      <c r="A10" s="759"/>
      <c r="B10" s="758"/>
      <c r="C10" s="19" t="s">
        <v>183</v>
      </c>
      <c r="D10" s="14"/>
      <c r="E10" s="106"/>
      <c r="F10" s="755"/>
      <c r="G10" s="756"/>
      <c r="H10" s="2">
        <f t="shared" si="0"/>
        <v>0</v>
      </c>
      <c r="I10" s="457"/>
      <c r="J10" s="458"/>
      <c r="K10" s="461"/>
      <c r="L10" s="461"/>
      <c r="M10" s="460"/>
      <c r="N10" s="461"/>
      <c r="O10" s="461"/>
    </row>
    <row r="11" spans="1:15" ht="13.5">
      <c r="A11" s="759"/>
      <c r="B11" s="758"/>
      <c r="C11" s="19" t="s">
        <v>184</v>
      </c>
      <c r="D11" s="14"/>
      <c r="E11" s="106"/>
      <c r="F11" s="755"/>
      <c r="G11" s="756"/>
      <c r="H11" s="2">
        <f t="shared" si="0"/>
        <v>0</v>
      </c>
      <c r="I11" s="457"/>
      <c r="J11" s="458"/>
      <c r="K11" s="461"/>
      <c r="L11" s="461"/>
      <c r="M11" s="460"/>
      <c r="N11" s="461"/>
      <c r="O11" s="461"/>
    </row>
    <row r="12" spans="1:15" ht="13.5">
      <c r="A12" s="759"/>
      <c r="B12" s="758"/>
      <c r="C12" s="19" t="s">
        <v>185</v>
      </c>
      <c r="D12" s="14"/>
      <c r="E12" s="106"/>
      <c r="F12" s="755"/>
      <c r="G12" s="756"/>
      <c r="H12" s="2">
        <f t="shared" si="0"/>
        <v>0</v>
      </c>
      <c r="I12" s="457"/>
      <c r="J12" s="458"/>
      <c r="K12" s="461"/>
      <c r="L12" s="461"/>
      <c r="M12" s="460"/>
      <c r="N12" s="461"/>
      <c r="O12" s="461"/>
    </row>
    <row r="13" spans="1:15" ht="13.5">
      <c r="A13" s="759"/>
      <c r="B13" s="758"/>
      <c r="C13" s="19" t="s">
        <v>186</v>
      </c>
      <c r="D13" s="14"/>
      <c r="E13" s="106"/>
      <c r="F13" s="755"/>
      <c r="G13" s="756"/>
      <c r="H13" s="2">
        <f t="shared" si="0"/>
        <v>0</v>
      </c>
      <c r="I13" s="457"/>
      <c r="J13" s="458"/>
      <c r="K13" s="461"/>
      <c r="L13" s="461"/>
      <c r="M13" s="460"/>
      <c r="N13" s="461"/>
      <c r="O13" s="461"/>
    </row>
    <row r="14" spans="1:15" ht="13.5">
      <c r="A14" s="759"/>
      <c r="B14" s="758"/>
      <c r="C14" s="19" t="s">
        <v>187</v>
      </c>
      <c r="D14" s="14"/>
      <c r="E14" s="106"/>
      <c r="F14" s="755"/>
      <c r="G14" s="756"/>
      <c r="H14" s="2">
        <f t="shared" si="0"/>
        <v>0</v>
      </c>
      <c r="I14" s="457"/>
      <c r="J14" s="458"/>
      <c r="K14" s="461"/>
      <c r="L14" s="461"/>
      <c r="M14" s="460"/>
      <c r="N14" s="461"/>
      <c r="O14" s="461"/>
    </row>
    <row r="15" spans="1:15">
      <c r="A15" s="259"/>
      <c r="B15" s="116"/>
      <c r="C15" s="19" t="s">
        <v>276</v>
      </c>
      <c r="D15" s="14"/>
      <c r="E15" s="115"/>
      <c r="F15" s="755"/>
      <c r="G15" s="756"/>
      <c r="H15" s="2">
        <f t="shared" si="0"/>
        <v>0</v>
      </c>
      <c r="I15" s="457"/>
      <c r="J15" s="458"/>
      <c r="K15" s="461"/>
      <c r="L15" s="461"/>
      <c r="M15" s="460"/>
      <c r="N15" s="461"/>
      <c r="O15" s="461"/>
    </row>
    <row r="16" spans="1:15">
      <c r="A16" s="259"/>
      <c r="B16" s="18"/>
      <c r="C16" s="20" t="s">
        <v>245</v>
      </c>
      <c r="D16" s="14"/>
      <c r="E16" s="106"/>
      <c r="F16" s="755"/>
      <c r="G16" s="756"/>
      <c r="H16" s="2">
        <f t="shared" si="0"/>
        <v>0</v>
      </c>
      <c r="I16" s="457"/>
      <c r="J16" s="458"/>
      <c r="K16" s="461"/>
      <c r="L16" s="461"/>
      <c r="M16" s="460"/>
      <c r="N16" s="461"/>
      <c r="O16" s="461"/>
    </row>
    <row r="17" spans="1:15">
      <c r="A17" s="405"/>
      <c r="B17" s="407"/>
      <c r="C17" s="20" t="s">
        <v>872</v>
      </c>
      <c r="D17" s="14"/>
      <c r="E17" s="406"/>
      <c r="F17" s="406"/>
      <c r="G17" s="756"/>
      <c r="H17" s="2"/>
      <c r="I17" s="457"/>
      <c r="J17" s="458"/>
      <c r="K17" s="461"/>
      <c r="L17" s="461"/>
      <c r="M17" s="460"/>
      <c r="N17" s="461"/>
      <c r="O17" s="461"/>
    </row>
    <row r="18" spans="1:15" ht="13.5">
      <c r="A18" s="759" t="s">
        <v>188</v>
      </c>
      <c r="B18" s="757" t="s">
        <v>194</v>
      </c>
      <c r="C18" s="21" t="s">
        <v>246</v>
      </c>
      <c r="D18" s="11"/>
      <c r="E18" s="107"/>
      <c r="F18" s="757">
        <f>SUM(D18:E30)</f>
        <v>3</v>
      </c>
      <c r="G18" s="756"/>
      <c r="H18" s="2">
        <f t="shared" ref="H18:H30" si="1">SUM(D18:E18)</f>
        <v>0</v>
      </c>
      <c r="I18" s="457"/>
      <c r="J18" s="458"/>
      <c r="K18" s="461"/>
      <c r="L18" s="461"/>
      <c r="M18" s="460"/>
      <c r="N18" s="461"/>
      <c r="O18" s="461"/>
    </row>
    <row r="19" spans="1:15" ht="13.5">
      <c r="A19" s="759"/>
      <c r="B19" s="757"/>
      <c r="C19" s="21" t="s">
        <v>871</v>
      </c>
      <c r="D19" s="11"/>
      <c r="E19" s="403"/>
      <c r="F19" s="757"/>
      <c r="G19" s="756"/>
      <c r="H19" s="2"/>
      <c r="I19" s="457"/>
      <c r="J19" s="458"/>
      <c r="K19" s="461"/>
      <c r="L19" s="461"/>
      <c r="M19" s="460"/>
      <c r="N19" s="461"/>
      <c r="O19" s="461"/>
    </row>
    <row r="20" spans="1:15" ht="13.5">
      <c r="A20" s="759"/>
      <c r="B20" s="757"/>
      <c r="C20" s="21" t="s">
        <v>189</v>
      </c>
      <c r="D20" s="67">
        <v>1</v>
      </c>
      <c r="E20" s="107"/>
      <c r="F20" s="757"/>
      <c r="G20" s="756"/>
      <c r="H20" s="2">
        <f>SUM(D20:E20)</f>
        <v>1</v>
      </c>
    </row>
    <row r="21" spans="1:15" ht="13.5">
      <c r="A21" s="759"/>
      <c r="B21" s="757"/>
      <c r="C21" s="21" t="s">
        <v>247</v>
      </c>
      <c r="D21" s="67"/>
      <c r="E21" s="107"/>
      <c r="F21" s="757"/>
      <c r="G21" s="756"/>
      <c r="H21" s="2">
        <f t="shared" si="1"/>
        <v>0</v>
      </c>
    </row>
    <row r="22" spans="1:15" ht="17.25" customHeight="1">
      <c r="A22" s="759"/>
      <c r="B22" s="757"/>
      <c r="C22" s="21" t="s">
        <v>307</v>
      </c>
      <c r="D22" s="67">
        <v>1</v>
      </c>
      <c r="E22" s="107"/>
      <c r="F22" s="757"/>
      <c r="G22" s="756"/>
      <c r="H22" s="2">
        <f t="shared" si="1"/>
        <v>1</v>
      </c>
    </row>
    <row r="23" spans="1:15" ht="17.25" customHeight="1">
      <c r="A23" s="759"/>
      <c r="B23" s="757"/>
      <c r="C23" s="21" t="s">
        <v>307</v>
      </c>
      <c r="D23" s="67"/>
      <c r="E23" s="122"/>
      <c r="F23" s="757"/>
      <c r="G23" s="756"/>
      <c r="H23" s="2">
        <f>SUM(D23:E23)</f>
        <v>0</v>
      </c>
    </row>
    <row r="24" spans="1:15" ht="13.5">
      <c r="A24" s="759"/>
      <c r="B24" s="757"/>
      <c r="C24" s="21" t="s">
        <v>190</v>
      </c>
      <c r="D24" s="67"/>
      <c r="E24" s="107"/>
      <c r="F24" s="757"/>
      <c r="G24" s="756"/>
      <c r="H24" s="2">
        <f t="shared" si="1"/>
        <v>0</v>
      </c>
    </row>
    <row r="25" spans="1:15" ht="13.5">
      <c r="A25" s="759"/>
      <c r="B25" s="757"/>
      <c r="C25" s="21" t="s">
        <v>191</v>
      </c>
      <c r="D25" s="67"/>
      <c r="E25" s="107"/>
      <c r="F25" s="757"/>
      <c r="G25" s="756"/>
      <c r="H25" s="2">
        <f t="shared" si="1"/>
        <v>0</v>
      </c>
    </row>
    <row r="26" spans="1:15" ht="13.5">
      <c r="A26" s="759"/>
      <c r="B26" s="757"/>
      <c r="C26" s="21" t="s">
        <v>192</v>
      </c>
      <c r="D26" s="67"/>
      <c r="E26" s="107"/>
      <c r="F26" s="757"/>
      <c r="G26" s="756"/>
      <c r="H26" s="2">
        <f t="shared" si="1"/>
        <v>0</v>
      </c>
    </row>
    <row r="27" spans="1:15" ht="13.5">
      <c r="A27" s="759"/>
      <c r="B27" s="757"/>
      <c r="C27" s="21" t="s">
        <v>1176</v>
      </c>
      <c r="D27" s="67"/>
      <c r="E27" s="729">
        <v>1</v>
      </c>
      <c r="F27" s="757"/>
      <c r="G27" s="756"/>
      <c r="H27" s="2"/>
    </row>
    <row r="28" spans="1:15" ht="13.5">
      <c r="A28" s="759"/>
      <c r="B28" s="757"/>
      <c r="C28" s="21" t="s">
        <v>787</v>
      </c>
      <c r="D28" s="67"/>
      <c r="E28" s="273"/>
      <c r="F28" s="757"/>
      <c r="G28" s="756"/>
      <c r="H28" s="2"/>
    </row>
    <row r="29" spans="1:15" ht="13.5">
      <c r="A29" s="759"/>
      <c r="B29" s="757"/>
      <c r="C29" s="13" t="s">
        <v>252</v>
      </c>
      <c r="D29" s="147"/>
      <c r="E29" s="107"/>
      <c r="F29" s="757"/>
      <c r="G29" s="756"/>
      <c r="H29" s="2">
        <f t="shared" si="1"/>
        <v>0</v>
      </c>
    </row>
    <row r="30" spans="1:15" ht="13.5">
      <c r="A30" s="759"/>
      <c r="B30" s="757"/>
      <c r="C30" s="13" t="s">
        <v>233</v>
      </c>
      <c r="D30" s="147"/>
      <c r="E30" s="107"/>
      <c r="F30" s="757"/>
      <c r="G30" s="756"/>
      <c r="H30" s="2">
        <f t="shared" si="1"/>
        <v>0</v>
      </c>
    </row>
    <row r="31" spans="1:15" ht="27" customHeight="1">
      <c r="A31" s="260"/>
      <c r="B31" s="22"/>
      <c r="C31" s="22"/>
      <c r="D31" s="127">
        <f>SUM(D4:D30)</f>
        <v>4</v>
      </c>
      <c r="E31" s="127">
        <f>SUM(E4:E30)</f>
        <v>1</v>
      </c>
      <c r="F31" s="86"/>
      <c r="G31" s="22"/>
      <c r="H31" s="15"/>
    </row>
    <row r="32" spans="1:15" ht="27" customHeight="1">
      <c r="A32" s="260"/>
      <c r="B32" s="22"/>
      <c r="C32" s="22"/>
      <c r="D32" s="127"/>
      <c r="E32" s="127"/>
      <c r="F32" s="86"/>
      <c r="G32" s="22"/>
      <c r="H32" s="15"/>
    </row>
    <row r="33" spans="1:8" ht="13.5">
      <c r="A33" s="759" t="s">
        <v>816</v>
      </c>
      <c r="B33" s="763" t="s">
        <v>193</v>
      </c>
      <c r="C33" s="29" t="s">
        <v>171</v>
      </c>
      <c r="D33" s="24"/>
      <c r="E33" s="108"/>
      <c r="F33" s="762">
        <f>SUM(D33:D41)</f>
        <v>2</v>
      </c>
      <c r="G33" s="760">
        <f>SUM(F33:F44)</f>
        <v>2</v>
      </c>
      <c r="H33" s="15"/>
    </row>
    <row r="34" spans="1:8" ht="13.5">
      <c r="A34" s="759"/>
      <c r="B34" s="763"/>
      <c r="C34" s="29" t="s">
        <v>268</v>
      </c>
      <c r="D34" s="512"/>
      <c r="E34" s="512"/>
      <c r="F34" s="762"/>
      <c r="G34" s="760"/>
      <c r="H34" s="15"/>
    </row>
    <row r="35" spans="1:8" ht="13.5">
      <c r="A35" s="759"/>
      <c r="B35" s="763"/>
      <c r="C35" s="30" t="s">
        <v>207</v>
      </c>
      <c r="D35" s="24"/>
      <c r="E35" s="108"/>
      <c r="F35" s="762"/>
      <c r="G35" s="760"/>
      <c r="H35" s="15"/>
    </row>
    <row r="36" spans="1:8" ht="13.5">
      <c r="A36" s="759"/>
      <c r="B36" s="763"/>
      <c r="C36" s="30" t="s">
        <v>165</v>
      </c>
      <c r="D36" s="24"/>
      <c r="E36" s="108"/>
      <c r="F36" s="762"/>
      <c r="G36" s="760"/>
      <c r="H36" s="15"/>
    </row>
    <row r="37" spans="1:8" ht="13.5">
      <c r="A37" s="759"/>
      <c r="B37" s="763"/>
      <c r="C37" s="30" t="s">
        <v>206</v>
      </c>
      <c r="D37" s="24">
        <v>1</v>
      </c>
      <c r="E37" s="108"/>
      <c r="F37" s="762"/>
      <c r="G37" s="760"/>
      <c r="H37" s="15"/>
    </row>
    <row r="38" spans="1:8" ht="13.5">
      <c r="A38" s="759"/>
      <c r="B38" s="763"/>
      <c r="C38" s="25" t="s">
        <v>204</v>
      </c>
      <c r="D38" s="24"/>
      <c r="E38" s="108"/>
      <c r="F38" s="762"/>
      <c r="G38" s="760"/>
      <c r="H38" s="15"/>
    </row>
    <row r="39" spans="1:8" ht="13.5">
      <c r="A39" s="759"/>
      <c r="B39" s="763"/>
      <c r="C39" s="25" t="s">
        <v>1148</v>
      </c>
      <c r="D39" s="711">
        <v>1</v>
      </c>
      <c r="E39" s="711"/>
      <c r="F39" s="762"/>
      <c r="G39" s="760"/>
      <c r="H39" s="15"/>
    </row>
    <row r="40" spans="1:8" ht="13.5">
      <c r="A40" s="759"/>
      <c r="B40" s="763"/>
      <c r="C40" s="25" t="s">
        <v>1010</v>
      </c>
      <c r="D40" s="24"/>
      <c r="E40" s="108"/>
      <c r="F40" s="762"/>
      <c r="G40" s="760"/>
      <c r="H40" s="15"/>
    </row>
    <row r="41" spans="1:8" ht="13.5">
      <c r="A41" s="759"/>
      <c r="B41" s="763"/>
      <c r="C41" s="25" t="s">
        <v>1011</v>
      </c>
      <c r="D41" s="123"/>
      <c r="E41" s="123"/>
      <c r="F41" s="762"/>
      <c r="G41" s="760"/>
      <c r="H41" s="15"/>
    </row>
    <row r="42" spans="1:8" ht="13.5">
      <c r="A42" s="759"/>
      <c r="B42" s="764" t="s">
        <v>194</v>
      </c>
      <c r="C42" s="26" t="s">
        <v>205</v>
      </c>
      <c r="D42" s="27"/>
      <c r="E42" s="109"/>
      <c r="F42" s="761">
        <f>SUM(D42:D45)</f>
        <v>0</v>
      </c>
      <c r="G42" s="760"/>
      <c r="H42" s="15"/>
    </row>
    <row r="43" spans="1:8" ht="13.5">
      <c r="A43" s="759"/>
      <c r="B43" s="764"/>
      <c r="C43" s="28" t="s">
        <v>1088</v>
      </c>
      <c r="D43" s="27"/>
      <c r="E43" s="109"/>
      <c r="F43" s="761"/>
      <c r="G43" s="760"/>
      <c r="H43" s="15"/>
    </row>
    <row r="44" spans="1:8" ht="13.5">
      <c r="A44" s="759"/>
      <c r="B44" s="17"/>
      <c r="C44" s="28" t="s">
        <v>225</v>
      </c>
      <c r="D44" s="16"/>
      <c r="E44" s="16"/>
      <c r="F44" s="761"/>
      <c r="G44" s="760"/>
      <c r="H44" s="15"/>
    </row>
    <row r="45" spans="1:8">
      <c r="A45" s="260"/>
      <c r="B45" s="22"/>
      <c r="C45" s="22"/>
      <c r="D45" s="23"/>
      <c r="E45" s="23"/>
      <c r="F45" s="22"/>
      <c r="G45" s="22"/>
      <c r="H45" s="15"/>
    </row>
    <row r="46" spans="1:8">
      <c r="A46" s="753" t="s">
        <v>140</v>
      </c>
      <c r="B46" s="754" t="s">
        <v>193</v>
      </c>
      <c r="C46" s="87" t="s">
        <v>208</v>
      </c>
      <c r="D46" s="88">
        <v>3</v>
      </c>
      <c r="E46" s="110"/>
      <c r="F46" s="90"/>
      <c r="G46" s="760">
        <f>SUM(D46:D47)</f>
        <v>5</v>
      </c>
      <c r="H46" s="15"/>
    </row>
    <row r="47" spans="1:8">
      <c r="A47" s="753"/>
      <c r="B47" s="754"/>
      <c r="C47" s="87" t="s">
        <v>209</v>
      </c>
      <c r="D47" s="88">
        <v>2</v>
      </c>
      <c r="E47" s="110"/>
      <c r="F47" s="90"/>
      <c r="G47" s="760"/>
      <c r="H47" s="15"/>
    </row>
    <row r="48" spans="1:8">
      <c r="A48" s="260"/>
      <c r="B48" s="22"/>
      <c r="C48" s="22"/>
      <c r="D48" s="23"/>
      <c r="E48" s="23"/>
      <c r="F48" s="22"/>
      <c r="G48" s="22"/>
      <c r="H48" s="15"/>
    </row>
    <row r="49" spans="1:8" ht="13.5" customHeight="1">
      <c r="A49" s="753" t="s">
        <v>96</v>
      </c>
      <c r="B49" s="754" t="s">
        <v>193</v>
      </c>
      <c r="C49" s="91" t="s">
        <v>810</v>
      </c>
      <c r="D49" s="92"/>
      <c r="E49" s="110"/>
      <c r="F49" s="93"/>
      <c r="G49" s="760">
        <f>SUM(D49:D58)</f>
        <v>0</v>
      </c>
      <c r="H49" s="15"/>
    </row>
    <row r="50" spans="1:8" ht="13.5" customHeight="1">
      <c r="A50" s="753"/>
      <c r="B50" s="754"/>
      <c r="C50" s="91" t="s">
        <v>195</v>
      </c>
      <c r="D50" s="92"/>
      <c r="E50" s="110"/>
      <c r="F50" s="93"/>
      <c r="G50" s="760"/>
      <c r="H50" s="15"/>
    </row>
    <row r="51" spans="1:8" ht="13.5" customHeight="1">
      <c r="A51" s="753"/>
      <c r="B51" s="754"/>
      <c r="C51" s="91" t="s">
        <v>196</v>
      </c>
      <c r="D51" s="92"/>
      <c r="E51" s="110"/>
      <c r="F51" s="93"/>
      <c r="G51" s="760"/>
      <c r="H51" s="15"/>
    </row>
    <row r="52" spans="1:8" ht="13.5" customHeight="1">
      <c r="A52" s="753"/>
      <c r="B52" s="754"/>
      <c r="C52" s="91" t="s">
        <v>809</v>
      </c>
      <c r="D52" s="92"/>
      <c r="E52" s="110"/>
      <c r="F52" s="93"/>
      <c r="G52" s="760"/>
      <c r="H52" s="15"/>
    </row>
    <row r="53" spans="1:8" ht="13.5" customHeight="1">
      <c r="A53" s="753"/>
      <c r="B53" s="754"/>
      <c r="C53" s="91" t="s">
        <v>806</v>
      </c>
      <c r="D53" s="92"/>
      <c r="E53" s="110"/>
      <c r="F53" s="93"/>
      <c r="G53" s="760"/>
      <c r="H53" s="15"/>
    </row>
    <row r="54" spans="1:8" ht="13.5" customHeight="1">
      <c r="A54" s="753"/>
      <c r="B54" s="754"/>
      <c r="C54" s="91" t="s">
        <v>805</v>
      </c>
      <c r="D54" s="92"/>
      <c r="E54" s="110"/>
      <c r="F54" s="93"/>
      <c r="G54" s="760"/>
      <c r="H54" s="15"/>
    </row>
    <row r="55" spans="1:8" ht="13.5" customHeight="1">
      <c r="A55" s="753"/>
      <c r="B55" s="754"/>
      <c r="C55" s="91" t="s">
        <v>197</v>
      </c>
      <c r="D55" s="92"/>
      <c r="E55" s="110"/>
      <c r="F55" s="93"/>
      <c r="G55" s="760"/>
      <c r="H55" s="15"/>
    </row>
    <row r="56" spans="1:8" ht="13.5" customHeight="1">
      <c r="A56" s="753"/>
      <c r="B56" s="754"/>
      <c r="C56" s="91" t="s">
        <v>198</v>
      </c>
      <c r="D56" s="92"/>
      <c r="E56" s="110"/>
      <c r="F56" s="93"/>
      <c r="G56" s="760"/>
      <c r="H56" s="15"/>
    </row>
    <row r="57" spans="1:8" ht="13.5" customHeight="1">
      <c r="A57" s="753"/>
      <c r="B57" s="754"/>
      <c r="C57" s="91" t="s">
        <v>199</v>
      </c>
      <c r="D57" s="92"/>
      <c r="E57" s="110"/>
      <c r="F57" s="93"/>
      <c r="G57" s="760"/>
      <c r="H57" s="15"/>
    </row>
    <row r="58" spans="1:8" ht="13.5" customHeight="1">
      <c r="A58" s="364"/>
      <c r="B58" s="365"/>
      <c r="C58" s="91" t="s">
        <v>811</v>
      </c>
      <c r="D58" s="92"/>
      <c r="E58" s="110"/>
      <c r="F58" s="93"/>
      <c r="G58" s="760"/>
      <c r="H58" s="15"/>
    </row>
    <row r="59" spans="1:8">
      <c r="A59" s="261"/>
      <c r="B59" s="12"/>
      <c r="C59" s="4"/>
      <c r="D59" s="15"/>
      <c r="E59" s="2"/>
      <c r="F59" s="2"/>
      <c r="G59" s="15"/>
      <c r="H59" s="15"/>
    </row>
    <row r="60" spans="1:8" ht="13.5">
      <c r="A60" s="753" t="s">
        <v>139</v>
      </c>
      <c r="B60" s="754" t="s">
        <v>193</v>
      </c>
      <c r="C60" s="91" t="s">
        <v>201</v>
      </c>
      <c r="D60" s="92"/>
      <c r="E60" s="110"/>
      <c r="F60" s="89"/>
      <c r="G60" s="760">
        <f>SUM(D60:D64)</f>
        <v>0</v>
      </c>
    </row>
    <row r="61" spans="1:8" ht="13.5">
      <c r="A61" s="753"/>
      <c r="B61" s="754"/>
      <c r="C61" s="91" t="s">
        <v>202</v>
      </c>
      <c r="D61" s="92"/>
      <c r="E61" s="110"/>
      <c r="F61" s="89"/>
      <c r="G61" s="760"/>
    </row>
    <row r="62" spans="1:8" ht="13.5">
      <c r="A62" s="753"/>
      <c r="B62" s="754"/>
      <c r="C62" s="91" t="s">
        <v>879</v>
      </c>
      <c r="D62" s="92"/>
      <c r="E62" s="110"/>
      <c r="F62" s="89"/>
      <c r="G62" s="760"/>
    </row>
    <row r="63" spans="1:8" ht="13.5">
      <c r="A63" s="753"/>
      <c r="B63" s="754"/>
      <c r="C63" s="91" t="s">
        <v>203</v>
      </c>
      <c r="D63" s="92"/>
      <c r="E63" s="110"/>
      <c r="F63" s="89"/>
      <c r="G63" s="760"/>
    </row>
    <row r="64" spans="1:8" ht="13.5">
      <c r="A64" s="753"/>
      <c r="B64" s="754"/>
      <c r="C64" s="91" t="s">
        <v>803</v>
      </c>
      <c r="D64" s="92"/>
      <c r="E64" s="110"/>
      <c r="F64" s="89"/>
      <c r="G64" s="760"/>
    </row>
    <row r="67" spans="1:6" s="456" customFormat="1">
      <c r="A67" s="462"/>
      <c r="E67" s="463"/>
    </row>
    <row r="68" spans="1:6" s="456" customFormat="1">
      <c r="A68" s="462"/>
      <c r="E68" s="463"/>
      <c r="F68" s="464"/>
    </row>
    <row r="69" spans="1:6" s="456" customFormat="1">
      <c r="A69" s="462"/>
      <c r="E69" s="463"/>
      <c r="F69" s="464"/>
    </row>
    <row r="70" spans="1:6" s="456" customFormat="1">
      <c r="A70" s="462"/>
      <c r="E70" s="463"/>
    </row>
    <row r="71" spans="1:6" s="456" customFormat="1">
      <c r="A71" s="462"/>
      <c r="E71" s="463"/>
    </row>
    <row r="72" spans="1:6" s="456" customFormat="1">
      <c r="A72" s="462"/>
      <c r="E72" s="463"/>
    </row>
    <row r="73" spans="1:6" s="456" customFormat="1">
      <c r="A73" s="462"/>
      <c r="E73" s="463"/>
    </row>
    <row r="74" spans="1:6" s="456" customFormat="1">
      <c r="A74" s="462"/>
      <c r="C74" s="501"/>
      <c r="E74" s="463"/>
    </row>
    <row r="75" spans="1:6" s="456" customFormat="1">
      <c r="A75" s="462"/>
      <c r="E75" s="463"/>
    </row>
    <row r="76" spans="1:6" s="456" customFormat="1">
      <c r="A76" s="462"/>
      <c r="E76" s="463"/>
    </row>
    <row r="77" spans="1:6" s="456" customFormat="1">
      <c r="A77" s="462"/>
      <c r="E77" s="463"/>
    </row>
    <row r="78" spans="1:6" s="456" customFormat="1">
      <c r="A78" s="462"/>
      <c r="E78" s="463"/>
    </row>
    <row r="79" spans="1:6" s="456" customFormat="1">
      <c r="A79" s="462"/>
      <c r="E79" s="463"/>
    </row>
    <row r="80" spans="1:6" s="456" customFormat="1">
      <c r="A80" s="462"/>
      <c r="E80" s="463"/>
    </row>
    <row r="81" spans="1:5" s="456" customFormat="1">
      <c r="A81" s="462"/>
      <c r="E81" s="463"/>
    </row>
    <row r="82" spans="1:5" s="456" customFormat="1">
      <c r="A82" s="462"/>
      <c r="E82" s="463"/>
    </row>
    <row r="83" spans="1:5" s="456" customFormat="1">
      <c r="A83" s="462"/>
      <c r="E83" s="463"/>
    </row>
    <row r="84" spans="1:5" s="456" customFormat="1">
      <c r="A84" s="462"/>
      <c r="E84" s="463"/>
    </row>
    <row r="85" spans="1:5" s="456" customFormat="1">
      <c r="A85" s="462"/>
      <c r="E85" s="463"/>
    </row>
    <row r="86" spans="1:5" s="456" customFormat="1">
      <c r="A86" s="462"/>
      <c r="E86" s="463"/>
    </row>
    <row r="87" spans="1:5" s="456" customFormat="1">
      <c r="A87" s="462"/>
      <c r="E87" s="463"/>
    </row>
    <row r="88" spans="1:5" s="456" customFormat="1">
      <c r="A88" s="462"/>
      <c r="E88" s="463"/>
    </row>
    <row r="89" spans="1:5" s="456" customFormat="1">
      <c r="A89" s="462"/>
      <c r="E89" s="463"/>
    </row>
    <row r="90" spans="1:5" s="456" customFormat="1">
      <c r="A90" s="462"/>
      <c r="E90" s="463"/>
    </row>
    <row r="91" spans="1:5" s="456" customFormat="1">
      <c r="A91" s="462"/>
      <c r="E91" s="463"/>
    </row>
    <row r="92" spans="1:5" s="456" customFormat="1">
      <c r="A92" s="462"/>
      <c r="E92" s="463"/>
    </row>
    <row r="93" spans="1:5" s="456" customFormat="1">
      <c r="A93" s="462"/>
      <c r="E93" s="463"/>
    </row>
    <row r="94" spans="1:5" s="456" customFormat="1">
      <c r="A94" s="462"/>
      <c r="E94" s="463"/>
    </row>
    <row r="95" spans="1:5" s="456" customFormat="1">
      <c r="A95" s="462"/>
      <c r="E95" s="463"/>
    </row>
    <row r="96" spans="1:5" s="456" customFormat="1">
      <c r="A96" s="462"/>
      <c r="E96" s="463"/>
    </row>
    <row r="97" spans="1:5" s="456" customFormat="1">
      <c r="A97" s="462"/>
      <c r="E97" s="463"/>
    </row>
    <row r="98" spans="1:5" s="456" customFormat="1">
      <c r="A98" s="462"/>
      <c r="E98" s="463"/>
    </row>
    <row r="99" spans="1:5" s="456" customFormat="1">
      <c r="A99" s="462"/>
      <c r="E99" s="463"/>
    </row>
    <row r="100" spans="1:5" s="456" customFormat="1">
      <c r="A100" s="462"/>
      <c r="E100" s="463"/>
    </row>
    <row r="101" spans="1:5" s="456" customFormat="1">
      <c r="A101" s="462"/>
      <c r="E101" s="463"/>
    </row>
    <row r="102" spans="1:5" s="456" customFormat="1">
      <c r="A102" s="462"/>
      <c r="E102" s="463"/>
    </row>
    <row r="103" spans="1:5" s="456" customFormat="1">
      <c r="A103" s="462"/>
      <c r="E103" s="463"/>
    </row>
    <row r="104" spans="1:5" s="456" customFormat="1">
      <c r="A104" s="462"/>
      <c r="E104" s="463"/>
    </row>
    <row r="105" spans="1:5" s="456" customFormat="1">
      <c r="A105" s="462"/>
      <c r="E105" s="463"/>
    </row>
    <row r="106" spans="1:5" s="456" customFormat="1">
      <c r="A106" s="462"/>
      <c r="E106" s="463"/>
    </row>
    <row r="107" spans="1:5" s="456" customFormat="1">
      <c r="A107" s="462"/>
      <c r="E107" s="463"/>
    </row>
    <row r="108" spans="1:5" s="456" customFormat="1">
      <c r="A108" s="462"/>
      <c r="E108" s="463"/>
    </row>
    <row r="109" spans="1:5" s="456" customFormat="1">
      <c r="A109" s="462"/>
      <c r="E109" s="463"/>
    </row>
    <row r="110" spans="1:5" s="456" customFormat="1">
      <c r="A110" s="462"/>
      <c r="E110" s="463"/>
    </row>
    <row r="111" spans="1:5" s="456" customFormat="1">
      <c r="A111" s="462"/>
      <c r="E111" s="463"/>
    </row>
    <row r="112" spans="1:5" s="456" customFormat="1">
      <c r="A112" s="462"/>
      <c r="E112" s="463"/>
    </row>
    <row r="113" spans="1:5" s="456" customFormat="1">
      <c r="A113" s="462"/>
      <c r="E113" s="463"/>
    </row>
    <row r="114" spans="1:5" s="456" customFormat="1">
      <c r="A114" s="462"/>
      <c r="E114" s="463"/>
    </row>
    <row r="115" spans="1:5" s="456" customFormat="1">
      <c r="A115" s="462"/>
      <c r="E115" s="463"/>
    </row>
    <row r="116" spans="1:5" s="456" customFormat="1">
      <c r="A116" s="462"/>
      <c r="E116" s="463"/>
    </row>
    <row r="117" spans="1:5" s="456" customFormat="1">
      <c r="A117" s="462"/>
      <c r="E117" s="463"/>
    </row>
    <row r="118" spans="1:5" s="456" customFormat="1">
      <c r="A118" s="462"/>
      <c r="E118" s="463"/>
    </row>
    <row r="119" spans="1:5" s="456" customFormat="1">
      <c r="A119" s="462"/>
      <c r="E119" s="463"/>
    </row>
    <row r="120" spans="1:5" s="456" customFormat="1">
      <c r="A120" s="462"/>
      <c r="E120" s="463"/>
    </row>
    <row r="121" spans="1:5" s="456" customFormat="1">
      <c r="A121" s="462"/>
      <c r="E121" s="463"/>
    </row>
    <row r="122" spans="1:5" s="456" customFormat="1">
      <c r="A122" s="462"/>
      <c r="E122" s="463"/>
    </row>
    <row r="123" spans="1:5" s="456" customFormat="1">
      <c r="A123" s="462"/>
      <c r="E123" s="463"/>
    </row>
    <row r="124" spans="1:5" s="456" customFormat="1">
      <c r="A124" s="462"/>
      <c r="E124" s="463"/>
    </row>
    <row r="125" spans="1:5" s="456" customFormat="1">
      <c r="A125" s="462"/>
      <c r="E125" s="463"/>
    </row>
    <row r="126" spans="1:5" s="456" customFormat="1">
      <c r="A126" s="462"/>
      <c r="E126" s="463"/>
    </row>
    <row r="127" spans="1:5" s="456" customFormat="1">
      <c r="A127" s="462"/>
      <c r="E127" s="463"/>
    </row>
    <row r="128" spans="1:5" s="456" customFormat="1">
      <c r="A128" s="462"/>
      <c r="E128" s="463"/>
    </row>
    <row r="129" spans="1:5" s="456" customFormat="1">
      <c r="A129" s="462"/>
      <c r="E129" s="463"/>
    </row>
    <row r="130" spans="1:5" s="456" customFormat="1">
      <c r="A130" s="462"/>
      <c r="E130" s="463"/>
    </row>
    <row r="131" spans="1:5" s="456" customFormat="1">
      <c r="A131" s="462"/>
      <c r="E131" s="463"/>
    </row>
    <row r="132" spans="1:5" s="456" customFormat="1">
      <c r="A132" s="462"/>
      <c r="E132" s="463"/>
    </row>
    <row r="133" spans="1:5" s="456" customFormat="1">
      <c r="A133" s="462"/>
      <c r="E133" s="463"/>
    </row>
    <row r="134" spans="1:5" s="456" customFormat="1">
      <c r="A134" s="462"/>
      <c r="E134" s="463"/>
    </row>
    <row r="135" spans="1:5" s="456" customFormat="1">
      <c r="A135" s="462"/>
      <c r="E135" s="463"/>
    </row>
    <row r="136" spans="1:5" s="456" customFormat="1">
      <c r="A136" s="462"/>
      <c r="E136" s="463"/>
    </row>
    <row r="137" spans="1:5" s="456" customFormat="1">
      <c r="A137" s="462"/>
      <c r="E137" s="463"/>
    </row>
    <row r="138" spans="1:5" s="456" customFormat="1">
      <c r="A138" s="462"/>
      <c r="E138" s="463"/>
    </row>
    <row r="139" spans="1:5" s="456" customFormat="1">
      <c r="A139" s="462"/>
      <c r="E139" s="463"/>
    </row>
    <row r="140" spans="1:5" s="456" customFormat="1">
      <c r="A140" s="462"/>
      <c r="E140" s="463"/>
    </row>
    <row r="141" spans="1:5" s="456" customFormat="1">
      <c r="A141" s="462"/>
      <c r="E141" s="463"/>
    </row>
    <row r="142" spans="1:5" s="456" customFormat="1">
      <c r="A142" s="462"/>
      <c r="E142" s="463"/>
    </row>
    <row r="143" spans="1:5" s="456" customFormat="1">
      <c r="A143" s="462"/>
      <c r="E143" s="463"/>
    </row>
    <row r="144" spans="1:5" s="456" customFormat="1">
      <c r="A144" s="462"/>
      <c r="E144" s="463"/>
    </row>
    <row r="145" spans="1:5" s="456" customFormat="1">
      <c r="A145" s="462"/>
      <c r="E145" s="463"/>
    </row>
    <row r="146" spans="1:5" s="456" customFormat="1">
      <c r="A146" s="462"/>
      <c r="E146" s="463"/>
    </row>
    <row r="147" spans="1:5" s="456" customFormat="1">
      <c r="A147" s="462"/>
      <c r="E147" s="463"/>
    </row>
    <row r="148" spans="1:5" s="456" customFormat="1">
      <c r="A148" s="462"/>
      <c r="E148" s="463"/>
    </row>
    <row r="149" spans="1:5" s="456" customFormat="1">
      <c r="A149" s="462"/>
      <c r="E149" s="463"/>
    </row>
    <row r="150" spans="1:5" s="456" customFormat="1">
      <c r="A150" s="462"/>
      <c r="E150" s="463"/>
    </row>
    <row r="151" spans="1:5" s="456" customFormat="1">
      <c r="A151" s="462"/>
      <c r="E151" s="463"/>
    </row>
    <row r="152" spans="1:5" s="456" customFormat="1">
      <c r="A152" s="462"/>
      <c r="E152" s="463"/>
    </row>
    <row r="153" spans="1:5" s="456" customFormat="1">
      <c r="A153" s="462"/>
      <c r="E153" s="463"/>
    </row>
    <row r="154" spans="1:5" s="456" customFormat="1">
      <c r="A154" s="462"/>
      <c r="E154" s="463"/>
    </row>
    <row r="155" spans="1:5" s="456" customFormat="1">
      <c r="A155" s="462"/>
      <c r="E155" s="463"/>
    </row>
    <row r="156" spans="1:5" s="456" customFormat="1">
      <c r="A156" s="462"/>
      <c r="E156" s="463"/>
    </row>
    <row r="157" spans="1:5" s="456" customFormat="1">
      <c r="A157" s="462"/>
      <c r="E157" s="463"/>
    </row>
    <row r="158" spans="1:5" s="456" customFormat="1">
      <c r="A158" s="462"/>
      <c r="E158" s="463"/>
    </row>
    <row r="159" spans="1:5" s="456" customFormat="1">
      <c r="A159" s="462"/>
      <c r="E159" s="463"/>
    </row>
    <row r="160" spans="1:5" s="456" customFormat="1">
      <c r="A160" s="462"/>
      <c r="E160" s="463"/>
    </row>
    <row r="161" spans="1:5" s="456" customFormat="1">
      <c r="A161" s="462"/>
      <c r="E161" s="463"/>
    </row>
    <row r="162" spans="1:5" s="456" customFormat="1">
      <c r="A162" s="462"/>
      <c r="E162" s="463"/>
    </row>
    <row r="163" spans="1:5" s="456" customFormat="1">
      <c r="A163" s="462"/>
      <c r="E163" s="463"/>
    </row>
    <row r="164" spans="1:5" s="456" customFormat="1">
      <c r="A164" s="462"/>
      <c r="E164" s="463"/>
    </row>
    <row r="165" spans="1:5" s="456" customFormat="1">
      <c r="A165" s="462"/>
      <c r="E165" s="463"/>
    </row>
    <row r="166" spans="1:5" s="456" customFormat="1">
      <c r="A166" s="462"/>
      <c r="E166" s="463"/>
    </row>
    <row r="167" spans="1:5" s="456" customFormat="1">
      <c r="A167" s="462"/>
      <c r="E167" s="463"/>
    </row>
    <row r="168" spans="1:5" s="456" customFormat="1">
      <c r="A168" s="462"/>
      <c r="E168" s="463"/>
    </row>
    <row r="169" spans="1:5" s="456" customFormat="1">
      <c r="A169" s="462"/>
      <c r="E169" s="463"/>
    </row>
    <row r="170" spans="1:5" s="456" customFormat="1">
      <c r="A170" s="462"/>
      <c r="E170" s="463"/>
    </row>
    <row r="171" spans="1:5" s="456" customFormat="1">
      <c r="A171" s="462"/>
      <c r="E171" s="463"/>
    </row>
    <row r="172" spans="1:5" s="456" customFormat="1">
      <c r="A172" s="462"/>
      <c r="E172" s="463"/>
    </row>
    <row r="173" spans="1:5" s="456" customFormat="1">
      <c r="A173" s="462"/>
      <c r="E173" s="463"/>
    </row>
    <row r="174" spans="1:5" s="456" customFormat="1">
      <c r="A174" s="462"/>
      <c r="E174" s="463"/>
    </row>
    <row r="175" spans="1:5" s="456" customFormat="1">
      <c r="A175" s="462"/>
      <c r="E175" s="463"/>
    </row>
    <row r="176" spans="1:5" s="456" customFormat="1">
      <c r="A176" s="462"/>
      <c r="E176" s="463"/>
    </row>
    <row r="177" spans="1:5" s="456" customFormat="1">
      <c r="A177" s="462"/>
      <c r="E177" s="463"/>
    </row>
    <row r="178" spans="1:5" s="456" customFormat="1">
      <c r="A178" s="462"/>
      <c r="E178" s="463"/>
    </row>
    <row r="179" spans="1:5" s="456" customFormat="1">
      <c r="A179" s="462"/>
      <c r="E179" s="463"/>
    </row>
    <row r="180" spans="1:5" s="456" customFormat="1">
      <c r="A180" s="462"/>
      <c r="E180" s="463"/>
    </row>
    <row r="181" spans="1:5" s="456" customFormat="1">
      <c r="A181" s="462"/>
      <c r="E181" s="463"/>
    </row>
    <row r="182" spans="1:5" s="456" customFormat="1">
      <c r="A182" s="462"/>
      <c r="E182" s="463"/>
    </row>
    <row r="183" spans="1:5" s="456" customFormat="1">
      <c r="A183" s="462"/>
      <c r="E183" s="463"/>
    </row>
    <row r="184" spans="1:5" s="456" customFormat="1">
      <c r="A184" s="462"/>
      <c r="E184" s="463"/>
    </row>
    <row r="185" spans="1:5" s="456" customFormat="1">
      <c r="A185" s="462"/>
      <c r="E185" s="463"/>
    </row>
    <row r="186" spans="1:5" s="456" customFormat="1">
      <c r="A186" s="462"/>
      <c r="E186" s="463"/>
    </row>
    <row r="187" spans="1:5" s="456" customFormat="1">
      <c r="A187" s="462"/>
      <c r="E187" s="463"/>
    </row>
    <row r="188" spans="1:5" s="456" customFormat="1">
      <c r="A188" s="462"/>
      <c r="E188" s="463"/>
    </row>
    <row r="189" spans="1:5" s="456" customFormat="1">
      <c r="A189" s="462"/>
      <c r="E189" s="463"/>
    </row>
    <row r="190" spans="1:5" s="456" customFormat="1">
      <c r="A190" s="462"/>
      <c r="E190" s="463"/>
    </row>
    <row r="191" spans="1:5" s="456" customFormat="1">
      <c r="A191" s="462"/>
      <c r="E191" s="463"/>
    </row>
    <row r="192" spans="1:5" s="456" customFormat="1">
      <c r="A192" s="462"/>
      <c r="E192" s="463"/>
    </row>
    <row r="193" spans="1:5" s="456" customFormat="1">
      <c r="A193" s="462"/>
      <c r="E193" s="463"/>
    </row>
    <row r="194" spans="1:5" s="456" customFormat="1">
      <c r="A194" s="462"/>
      <c r="E194" s="463"/>
    </row>
    <row r="195" spans="1:5" s="456" customFormat="1">
      <c r="A195" s="462"/>
      <c r="E195" s="463"/>
    </row>
    <row r="196" spans="1:5" s="456" customFormat="1">
      <c r="A196" s="462"/>
      <c r="E196" s="463"/>
    </row>
    <row r="197" spans="1:5" s="456" customFormat="1">
      <c r="A197" s="462"/>
      <c r="E197" s="463"/>
    </row>
    <row r="198" spans="1:5" s="456" customFormat="1">
      <c r="A198" s="462"/>
      <c r="E198" s="463"/>
    </row>
    <row r="199" spans="1:5" s="456" customFormat="1">
      <c r="A199" s="462"/>
      <c r="E199" s="463"/>
    </row>
    <row r="200" spans="1:5" s="456" customFormat="1">
      <c r="A200" s="462"/>
      <c r="E200" s="463"/>
    </row>
    <row r="201" spans="1:5" s="456" customFormat="1">
      <c r="A201" s="462"/>
      <c r="E201" s="463"/>
    </row>
    <row r="202" spans="1:5" s="456" customFormat="1">
      <c r="A202" s="462"/>
      <c r="E202" s="463"/>
    </row>
    <row r="203" spans="1:5" s="456" customFormat="1">
      <c r="A203" s="462"/>
      <c r="E203" s="463"/>
    </row>
    <row r="204" spans="1:5" s="456" customFormat="1">
      <c r="A204" s="462"/>
      <c r="E204" s="463"/>
    </row>
    <row r="205" spans="1:5" s="456" customFormat="1">
      <c r="A205" s="462"/>
      <c r="E205" s="463"/>
    </row>
    <row r="206" spans="1:5" s="456" customFormat="1">
      <c r="A206" s="462"/>
      <c r="E206" s="463"/>
    </row>
    <row r="207" spans="1:5" s="456" customFormat="1">
      <c r="A207" s="462"/>
      <c r="E207" s="463"/>
    </row>
    <row r="208" spans="1:5" s="456" customFormat="1">
      <c r="A208" s="462"/>
      <c r="E208" s="463"/>
    </row>
    <row r="209" spans="1:5" s="456" customFormat="1">
      <c r="A209" s="462"/>
      <c r="E209" s="463"/>
    </row>
    <row r="210" spans="1:5" s="456" customFormat="1">
      <c r="A210" s="462"/>
      <c r="E210" s="463"/>
    </row>
    <row r="211" spans="1:5" s="456" customFormat="1">
      <c r="A211" s="462"/>
      <c r="E211" s="463"/>
    </row>
    <row r="212" spans="1:5" s="456" customFormat="1">
      <c r="A212" s="462"/>
      <c r="E212" s="463"/>
    </row>
    <row r="213" spans="1:5" s="456" customFormat="1">
      <c r="A213" s="462"/>
      <c r="E213" s="463"/>
    </row>
    <row r="214" spans="1:5" s="456" customFormat="1">
      <c r="A214" s="462"/>
      <c r="E214" s="463"/>
    </row>
    <row r="215" spans="1:5" s="456" customFormat="1">
      <c r="A215" s="462"/>
      <c r="E215" s="463"/>
    </row>
    <row r="216" spans="1:5" s="456" customFormat="1">
      <c r="A216" s="462"/>
      <c r="E216" s="463"/>
    </row>
    <row r="217" spans="1:5" s="456" customFormat="1">
      <c r="A217" s="462"/>
      <c r="E217" s="463"/>
    </row>
    <row r="218" spans="1:5" s="456" customFormat="1">
      <c r="A218" s="462"/>
      <c r="E218" s="463"/>
    </row>
    <row r="219" spans="1:5" s="456" customFormat="1">
      <c r="A219" s="462"/>
      <c r="E219" s="463"/>
    </row>
    <row r="220" spans="1:5" s="456" customFormat="1">
      <c r="A220" s="462"/>
      <c r="E220" s="463"/>
    </row>
    <row r="221" spans="1:5" s="456" customFormat="1">
      <c r="A221" s="462"/>
      <c r="E221" s="463"/>
    </row>
    <row r="222" spans="1:5" s="456" customFormat="1">
      <c r="A222" s="462"/>
      <c r="E222" s="463"/>
    </row>
    <row r="223" spans="1:5" s="456" customFormat="1">
      <c r="A223" s="462"/>
      <c r="E223" s="463"/>
    </row>
    <row r="224" spans="1:5" s="456" customFormat="1">
      <c r="A224" s="462"/>
      <c r="E224" s="463"/>
    </row>
    <row r="225" spans="1:5" s="456" customFormat="1">
      <c r="A225" s="462"/>
      <c r="E225" s="463"/>
    </row>
    <row r="226" spans="1:5" s="456" customFormat="1">
      <c r="A226" s="462"/>
      <c r="E226" s="463"/>
    </row>
    <row r="227" spans="1:5" s="456" customFormat="1">
      <c r="A227" s="462"/>
      <c r="E227" s="463"/>
    </row>
    <row r="228" spans="1:5" s="456" customFormat="1">
      <c r="A228" s="462"/>
      <c r="E228" s="463"/>
    </row>
    <row r="229" spans="1:5" s="456" customFormat="1">
      <c r="A229" s="462"/>
      <c r="E229" s="463"/>
    </row>
    <row r="230" spans="1:5" s="456" customFormat="1">
      <c r="A230" s="462"/>
      <c r="E230" s="463"/>
    </row>
    <row r="231" spans="1:5" s="456" customFormat="1">
      <c r="A231" s="462"/>
      <c r="E231" s="463"/>
    </row>
    <row r="232" spans="1:5" s="456" customFormat="1">
      <c r="A232" s="462"/>
      <c r="E232" s="463"/>
    </row>
    <row r="233" spans="1:5" s="456" customFormat="1">
      <c r="A233" s="462"/>
      <c r="E233" s="463"/>
    </row>
    <row r="234" spans="1:5" s="456" customFormat="1">
      <c r="A234" s="462"/>
      <c r="E234" s="463"/>
    </row>
    <row r="235" spans="1:5" s="456" customFormat="1">
      <c r="A235" s="462"/>
      <c r="E235" s="463"/>
    </row>
    <row r="236" spans="1:5" s="456" customFormat="1">
      <c r="A236" s="462"/>
      <c r="E236" s="463"/>
    </row>
    <row r="237" spans="1:5" s="456" customFormat="1">
      <c r="A237" s="462"/>
      <c r="E237" s="463"/>
    </row>
    <row r="238" spans="1:5" s="456" customFormat="1">
      <c r="A238" s="462"/>
      <c r="E238" s="463"/>
    </row>
    <row r="239" spans="1:5" s="456" customFormat="1">
      <c r="A239" s="462"/>
      <c r="E239" s="463"/>
    </row>
    <row r="240" spans="1:5" s="456" customFormat="1">
      <c r="A240" s="462"/>
      <c r="E240" s="463"/>
    </row>
    <row r="241" spans="1:5" s="456" customFormat="1">
      <c r="A241" s="462"/>
      <c r="E241" s="463"/>
    </row>
    <row r="242" spans="1:5" s="456" customFormat="1">
      <c r="A242" s="462"/>
      <c r="E242" s="463"/>
    </row>
    <row r="243" spans="1:5" s="456" customFormat="1">
      <c r="A243" s="462"/>
      <c r="E243" s="463"/>
    </row>
    <row r="244" spans="1:5" s="456" customFormat="1">
      <c r="A244" s="462"/>
      <c r="E244" s="463"/>
    </row>
    <row r="245" spans="1:5" s="456" customFormat="1">
      <c r="A245" s="462"/>
      <c r="E245" s="463"/>
    </row>
    <row r="246" spans="1:5" s="456" customFormat="1">
      <c r="A246" s="462"/>
      <c r="E246" s="463"/>
    </row>
    <row r="247" spans="1:5" s="456" customFormat="1">
      <c r="A247" s="462"/>
      <c r="E247" s="463"/>
    </row>
    <row r="248" spans="1:5" s="456" customFormat="1">
      <c r="A248" s="462"/>
      <c r="E248" s="463"/>
    </row>
    <row r="249" spans="1:5" s="456" customFormat="1">
      <c r="A249" s="462"/>
      <c r="E249" s="463"/>
    </row>
    <row r="250" spans="1:5" s="456" customFormat="1">
      <c r="A250" s="462"/>
      <c r="E250" s="463"/>
    </row>
    <row r="251" spans="1:5" s="456" customFormat="1">
      <c r="A251" s="462"/>
      <c r="E251" s="463"/>
    </row>
    <row r="252" spans="1:5" s="456" customFormat="1">
      <c r="A252" s="462"/>
      <c r="E252" s="463"/>
    </row>
    <row r="253" spans="1:5" s="456" customFormat="1">
      <c r="A253" s="462"/>
      <c r="E253" s="463"/>
    </row>
    <row r="254" spans="1:5" s="456" customFormat="1">
      <c r="A254" s="462"/>
      <c r="E254" s="463"/>
    </row>
    <row r="255" spans="1:5" s="456" customFormat="1">
      <c r="A255" s="462"/>
      <c r="E255" s="463"/>
    </row>
    <row r="256" spans="1:5" s="456" customFormat="1">
      <c r="A256" s="462"/>
      <c r="E256" s="463"/>
    </row>
    <row r="257" spans="1:5" s="456" customFormat="1">
      <c r="A257" s="462"/>
      <c r="E257" s="463"/>
    </row>
    <row r="258" spans="1:5" s="456" customFormat="1">
      <c r="A258" s="462"/>
      <c r="E258" s="463"/>
    </row>
    <row r="259" spans="1:5" s="456" customFormat="1">
      <c r="A259" s="462"/>
      <c r="E259" s="463"/>
    </row>
    <row r="260" spans="1:5" s="456" customFormat="1">
      <c r="A260" s="462"/>
      <c r="E260" s="463"/>
    </row>
    <row r="261" spans="1:5" s="456" customFormat="1">
      <c r="A261" s="462"/>
      <c r="E261" s="463"/>
    </row>
    <row r="262" spans="1:5" s="456" customFormat="1">
      <c r="A262" s="462"/>
      <c r="E262" s="463"/>
    </row>
    <row r="263" spans="1:5" s="456" customFormat="1">
      <c r="A263" s="462"/>
      <c r="E263" s="463"/>
    </row>
    <row r="264" spans="1:5" s="456" customFormat="1">
      <c r="A264" s="462"/>
      <c r="E264" s="463"/>
    </row>
    <row r="265" spans="1:5" s="456" customFormat="1">
      <c r="A265" s="462"/>
      <c r="E265" s="463"/>
    </row>
    <row r="266" spans="1:5" s="456" customFormat="1">
      <c r="A266" s="462"/>
      <c r="E266" s="463"/>
    </row>
    <row r="267" spans="1:5" s="456" customFormat="1">
      <c r="A267" s="462"/>
      <c r="E267" s="463"/>
    </row>
    <row r="268" spans="1:5" s="456" customFormat="1">
      <c r="A268" s="462"/>
      <c r="E268" s="463"/>
    </row>
    <row r="269" spans="1:5" s="456" customFormat="1">
      <c r="A269" s="462"/>
      <c r="E269" s="463"/>
    </row>
    <row r="270" spans="1:5" s="456" customFormat="1">
      <c r="A270" s="462"/>
      <c r="E270" s="463"/>
    </row>
    <row r="271" spans="1:5" s="456" customFormat="1">
      <c r="A271" s="462"/>
      <c r="E271" s="463"/>
    </row>
    <row r="272" spans="1:5" s="456" customFormat="1">
      <c r="A272" s="462"/>
      <c r="E272" s="463"/>
    </row>
    <row r="273" spans="1:5" s="456" customFormat="1">
      <c r="A273" s="462"/>
      <c r="E273" s="463"/>
    </row>
    <row r="274" spans="1:5" s="456" customFormat="1">
      <c r="A274" s="462"/>
      <c r="E274" s="463"/>
    </row>
    <row r="275" spans="1:5" s="456" customFormat="1">
      <c r="A275" s="462"/>
      <c r="E275" s="463"/>
    </row>
    <row r="276" spans="1:5" s="456" customFormat="1">
      <c r="A276" s="462"/>
      <c r="E276" s="463"/>
    </row>
    <row r="277" spans="1:5" s="456" customFormat="1">
      <c r="A277" s="462"/>
      <c r="E277" s="463"/>
    </row>
    <row r="278" spans="1:5" s="456" customFormat="1">
      <c r="A278" s="462"/>
      <c r="E278" s="463"/>
    </row>
    <row r="279" spans="1:5" s="456" customFormat="1">
      <c r="A279" s="462"/>
      <c r="E279" s="463"/>
    </row>
    <row r="280" spans="1:5" s="456" customFormat="1">
      <c r="A280" s="462"/>
      <c r="E280" s="463"/>
    </row>
    <row r="281" spans="1:5" s="456" customFormat="1">
      <c r="A281" s="462"/>
      <c r="E281" s="463"/>
    </row>
    <row r="282" spans="1:5" s="456" customFormat="1">
      <c r="A282" s="462"/>
      <c r="E282" s="463"/>
    </row>
    <row r="283" spans="1:5" s="456" customFormat="1">
      <c r="A283" s="462"/>
      <c r="E283" s="463"/>
    </row>
    <row r="284" spans="1:5" s="456" customFormat="1">
      <c r="A284" s="462"/>
      <c r="E284" s="463"/>
    </row>
    <row r="285" spans="1:5" s="456" customFormat="1">
      <c r="A285" s="462"/>
      <c r="E285" s="463"/>
    </row>
    <row r="286" spans="1:5" s="456" customFormat="1">
      <c r="A286" s="462"/>
      <c r="E286" s="463"/>
    </row>
    <row r="287" spans="1:5" s="456" customFormat="1">
      <c r="A287" s="462"/>
      <c r="E287" s="463"/>
    </row>
    <row r="288" spans="1:5" s="456" customFormat="1">
      <c r="A288" s="462"/>
      <c r="E288" s="463"/>
    </row>
    <row r="289" spans="1:5" s="456" customFormat="1">
      <c r="A289" s="462"/>
      <c r="E289" s="463"/>
    </row>
    <row r="290" spans="1:5" s="456" customFormat="1">
      <c r="A290" s="462"/>
      <c r="E290" s="463"/>
    </row>
    <row r="291" spans="1:5" s="456" customFormat="1">
      <c r="A291" s="462"/>
      <c r="E291" s="463"/>
    </row>
    <row r="292" spans="1:5" s="456" customFormat="1">
      <c r="A292" s="462"/>
      <c r="E292" s="463"/>
    </row>
    <row r="293" spans="1:5" s="456" customFormat="1">
      <c r="A293" s="462"/>
      <c r="E293" s="463"/>
    </row>
  </sheetData>
  <mergeCells count="23">
    <mergeCell ref="A33:A44"/>
    <mergeCell ref="F42:F44"/>
    <mergeCell ref="F33:F41"/>
    <mergeCell ref="G49:G58"/>
    <mergeCell ref="B49:B57"/>
    <mergeCell ref="B33:B41"/>
    <mergeCell ref="B42:B43"/>
    <mergeCell ref="B1:F1"/>
    <mergeCell ref="A60:A64"/>
    <mergeCell ref="B60:B64"/>
    <mergeCell ref="F4:F16"/>
    <mergeCell ref="G4:G30"/>
    <mergeCell ref="F18:F30"/>
    <mergeCell ref="A49:A57"/>
    <mergeCell ref="B4:B14"/>
    <mergeCell ref="B18:B30"/>
    <mergeCell ref="A4:A14"/>
    <mergeCell ref="A18:A30"/>
    <mergeCell ref="A46:A47"/>
    <mergeCell ref="B46:B47"/>
    <mergeCell ref="G46:G47"/>
    <mergeCell ref="G33:G44"/>
    <mergeCell ref="G60:G64"/>
  </mergeCells>
  <pageMargins left="0.7" right="0.7" top="0.75" bottom="0.75" header="0.3" footer="0.3"/>
  <pageSetup scale="67" orientation="portrait" r:id="rId1"/>
  <ignoredErrors>
    <ignoredError sqref="F42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T175"/>
  <sheetViews>
    <sheetView showGridLines="0" topLeftCell="A10" zoomScale="40" zoomScaleNormal="40" workbookViewId="0">
      <selection activeCell="F24" sqref="F24"/>
    </sheetView>
  </sheetViews>
  <sheetFormatPr baseColWidth="10" defaultRowHeight="15.75"/>
  <cols>
    <col min="1" max="1" width="15.28515625" style="75" customWidth="1"/>
    <col min="2" max="2" width="26.140625" style="78" customWidth="1"/>
    <col min="3" max="3" width="32.140625" style="233" bestFit="1" customWidth="1"/>
    <col min="4" max="4" width="45.140625" style="75" customWidth="1"/>
    <col min="5" max="5" width="29.7109375" style="78" customWidth="1"/>
    <col min="6" max="8" width="26.85546875" style="75" customWidth="1"/>
    <col min="9" max="46" width="11.42578125" style="465"/>
    <col min="47" max="16384" width="11.42578125" style="75"/>
  </cols>
  <sheetData>
    <row r="2" spans="1:8" ht="33">
      <c r="A2" s="73" t="s">
        <v>146</v>
      </c>
      <c r="B2" s="145" t="s">
        <v>152</v>
      </c>
      <c r="C2" s="145" t="s">
        <v>147</v>
      </c>
      <c r="D2" s="145" t="s">
        <v>289</v>
      </c>
      <c r="E2" s="145" t="s">
        <v>1016</v>
      </c>
      <c r="F2" s="145" t="s">
        <v>141</v>
      </c>
      <c r="G2" s="145" t="s">
        <v>160</v>
      </c>
      <c r="H2" s="145" t="s">
        <v>158</v>
      </c>
    </row>
    <row r="3" spans="1:8" ht="26.25" customHeight="1">
      <c r="A3" s="781" t="s">
        <v>93</v>
      </c>
      <c r="B3" s="778" t="s">
        <v>145</v>
      </c>
      <c r="C3" s="783" t="s">
        <v>18</v>
      </c>
      <c r="D3" s="139" t="s">
        <v>615</v>
      </c>
      <c r="E3" s="193"/>
      <c r="F3" s="238"/>
      <c r="G3" s="772">
        <f>SUM(E3:F17)</f>
        <v>0</v>
      </c>
      <c r="H3" s="769">
        <f>SUM(G3:G27)</f>
        <v>16</v>
      </c>
    </row>
    <row r="4" spans="1:8" ht="26.25" customHeight="1">
      <c r="A4" s="782"/>
      <c r="B4" s="779"/>
      <c r="C4" s="776"/>
      <c r="D4" s="82" t="s">
        <v>616</v>
      </c>
      <c r="E4" s="705"/>
      <c r="F4" s="239"/>
      <c r="G4" s="765"/>
      <c r="H4" s="770"/>
    </row>
    <row r="5" spans="1:8" ht="26.25" customHeight="1">
      <c r="A5" s="782"/>
      <c r="B5" s="779"/>
      <c r="C5" s="776"/>
      <c r="D5" s="82" t="s">
        <v>823</v>
      </c>
      <c r="E5" s="705"/>
      <c r="F5" s="239"/>
      <c r="G5" s="765"/>
      <c r="H5" s="770"/>
    </row>
    <row r="6" spans="1:8" ht="26.25" customHeight="1">
      <c r="A6" s="782"/>
      <c r="B6" s="779"/>
      <c r="C6" s="776"/>
      <c r="D6" s="82" t="s">
        <v>824</v>
      </c>
      <c r="E6" s="705"/>
      <c r="F6" s="239"/>
      <c r="G6" s="765"/>
      <c r="H6" s="770"/>
    </row>
    <row r="7" spans="1:8" ht="26.25" customHeight="1">
      <c r="A7" s="782"/>
      <c r="B7" s="779"/>
      <c r="C7" s="776"/>
      <c r="D7" s="82" t="s">
        <v>617</v>
      </c>
      <c r="E7" s="705"/>
      <c r="F7" s="239"/>
      <c r="G7" s="765"/>
      <c r="H7" s="770"/>
    </row>
    <row r="8" spans="1:8" ht="26.25" customHeight="1">
      <c r="A8" s="782"/>
      <c r="B8" s="779"/>
      <c r="C8" s="776"/>
      <c r="D8" s="82" t="s">
        <v>618</v>
      </c>
      <c r="E8" s="705"/>
      <c r="F8" s="239"/>
      <c r="G8" s="765"/>
      <c r="H8" s="770"/>
    </row>
    <row r="9" spans="1:8" ht="26.25" customHeight="1">
      <c r="A9" s="782"/>
      <c r="B9" s="779"/>
      <c r="C9" s="776"/>
      <c r="D9" s="82" t="s">
        <v>619</v>
      </c>
      <c r="E9" s="705"/>
      <c r="F9" s="239"/>
      <c r="G9" s="765"/>
      <c r="H9" s="770"/>
    </row>
    <row r="10" spans="1:8" ht="26.25" customHeight="1">
      <c r="A10" s="782"/>
      <c r="B10" s="779"/>
      <c r="C10" s="776"/>
      <c r="D10" s="82" t="s">
        <v>620</v>
      </c>
      <c r="E10" s="705"/>
      <c r="F10" s="239"/>
      <c r="G10" s="765"/>
      <c r="H10" s="770"/>
    </row>
    <row r="11" spans="1:8" ht="26.25" customHeight="1">
      <c r="A11" s="782"/>
      <c r="B11" s="779"/>
      <c r="C11" s="776"/>
      <c r="D11" s="82" t="s">
        <v>621</v>
      </c>
      <c r="E11" s="705"/>
      <c r="F11" s="239"/>
      <c r="G11" s="765"/>
      <c r="H11" s="770"/>
    </row>
    <row r="12" spans="1:8" ht="26.25" customHeight="1">
      <c r="A12" s="782"/>
      <c r="B12" s="779"/>
      <c r="C12" s="776"/>
      <c r="D12" s="82" t="s">
        <v>622</v>
      </c>
      <c r="E12" s="705"/>
      <c r="F12" s="239"/>
      <c r="G12" s="765"/>
      <c r="H12" s="770"/>
    </row>
    <row r="13" spans="1:8" ht="26.25" customHeight="1">
      <c r="A13" s="782"/>
      <c r="B13" s="779"/>
      <c r="C13" s="776"/>
      <c r="D13" s="82" t="s">
        <v>626</v>
      </c>
      <c r="E13" s="705"/>
      <c r="F13" s="239"/>
      <c r="G13" s="765"/>
      <c r="H13" s="770"/>
    </row>
    <row r="14" spans="1:8" ht="26.25" customHeight="1">
      <c r="A14" s="782"/>
      <c r="B14" s="779"/>
      <c r="C14" s="776"/>
      <c r="D14" s="82" t="s">
        <v>623</v>
      </c>
      <c r="E14" s="705"/>
      <c r="F14" s="239"/>
      <c r="G14" s="765"/>
      <c r="H14" s="770"/>
    </row>
    <row r="15" spans="1:8" ht="26.25" customHeight="1">
      <c r="A15" s="782"/>
      <c r="B15" s="779"/>
      <c r="C15" s="776"/>
      <c r="D15" s="82" t="s">
        <v>624</v>
      </c>
      <c r="E15" s="705"/>
      <c r="F15" s="239"/>
      <c r="G15" s="765"/>
      <c r="H15" s="770"/>
    </row>
    <row r="16" spans="1:8" ht="26.25" customHeight="1">
      <c r="A16" s="782"/>
      <c r="B16" s="779"/>
      <c r="C16" s="776"/>
      <c r="D16" s="82" t="s">
        <v>825</v>
      </c>
      <c r="E16" s="705"/>
      <c r="F16" s="239"/>
      <c r="G16" s="765"/>
      <c r="H16" s="770"/>
    </row>
    <row r="17" spans="1:8" ht="26.25" customHeight="1">
      <c r="A17" s="782"/>
      <c r="B17" s="779"/>
      <c r="C17" s="776"/>
      <c r="D17" s="82" t="s">
        <v>625</v>
      </c>
      <c r="E17" s="705"/>
      <c r="F17" s="239"/>
      <c r="G17" s="765"/>
      <c r="H17" s="770"/>
    </row>
    <row r="18" spans="1:8" ht="26.25" customHeight="1">
      <c r="A18" s="782"/>
      <c r="B18" s="779"/>
      <c r="C18" s="776" t="s">
        <v>840</v>
      </c>
      <c r="D18" s="82" t="s">
        <v>826</v>
      </c>
      <c r="E18" s="705"/>
      <c r="F18" s="239"/>
      <c r="G18" s="765">
        <f>SUM(E18:F21)</f>
        <v>1</v>
      </c>
      <c r="H18" s="770"/>
    </row>
    <row r="19" spans="1:8" ht="26.25" customHeight="1">
      <c r="A19" s="782"/>
      <c r="B19" s="779"/>
      <c r="C19" s="776"/>
      <c r="D19" s="82" t="s">
        <v>827</v>
      </c>
      <c r="E19" s="705"/>
      <c r="F19" s="239"/>
      <c r="G19" s="765"/>
      <c r="H19" s="770"/>
    </row>
    <row r="20" spans="1:8" ht="26.25" customHeight="1">
      <c r="A20" s="782"/>
      <c r="B20" s="779"/>
      <c r="C20" s="776"/>
      <c r="D20" s="82" t="s">
        <v>627</v>
      </c>
      <c r="E20" s="705"/>
      <c r="F20" s="239">
        <v>1</v>
      </c>
      <c r="G20" s="765"/>
      <c r="H20" s="770"/>
    </row>
    <row r="21" spans="1:8" ht="26.25" customHeight="1">
      <c r="A21" s="782"/>
      <c r="B21" s="779"/>
      <c r="C21" s="776"/>
      <c r="D21" s="82" t="s">
        <v>628</v>
      </c>
      <c r="E21" s="705"/>
      <c r="F21" s="239"/>
      <c r="G21" s="765"/>
      <c r="H21" s="770"/>
    </row>
    <row r="22" spans="1:8" ht="26.25" customHeight="1">
      <c r="A22" s="782"/>
      <c r="B22" s="779"/>
      <c r="C22" s="784" t="s">
        <v>955</v>
      </c>
      <c r="D22" s="82" t="s">
        <v>956</v>
      </c>
      <c r="E22" s="705">
        <v>1</v>
      </c>
      <c r="F22" s="239">
        <v>4</v>
      </c>
      <c r="G22" s="765">
        <f>SUM(E22:F23)</f>
        <v>10</v>
      </c>
      <c r="H22" s="770"/>
    </row>
    <row r="23" spans="1:8" ht="26.25" customHeight="1">
      <c r="A23" s="782"/>
      <c r="B23" s="779"/>
      <c r="C23" s="784"/>
      <c r="D23" s="82" t="s">
        <v>957</v>
      </c>
      <c r="E23" s="705">
        <v>4</v>
      </c>
      <c r="F23" s="239">
        <v>1</v>
      </c>
      <c r="G23" s="765"/>
      <c r="H23" s="770"/>
    </row>
    <row r="24" spans="1:8" ht="26.25" customHeight="1">
      <c r="A24" s="782"/>
      <c r="B24" s="779"/>
      <c r="C24" s="776" t="s">
        <v>212</v>
      </c>
      <c r="D24" s="82" t="s">
        <v>629</v>
      </c>
      <c r="E24" s="705"/>
      <c r="F24" s="239"/>
      <c r="G24" s="765">
        <f>SUM(E24:F27)</f>
        <v>5</v>
      </c>
      <c r="H24" s="770"/>
    </row>
    <row r="25" spans="1:8" ht="26.25" customHeight="1">
      <c r="A25" s="782"/>
      <c r="B25" s="779"/>
      <c r="C25" s="776"/>
      <c r="D25" s="82" t="s">
        <v>958</v>
      </c>
      <c r="E25" s="705">
        <v>1</v>
      </c>
      <c r="F25" s="239"/>
      <c r="G25" s="765"/>
      <c r="H25" s="770"/>
    </row>
    <row r="26" spans="1:8" ht="26.25" customHeight="1">
      <c r="A26" s="782"/>
      <c r="B26" s="779"/>
      <c r="C26" s="776"/>
      <c r="D26" s="82" t="s">
        <v>630</v>
      </c>
      <c r="E26" s="705">
        <v>3</v>
      </c>
      <c r="F26" s="239"/>
      <c r="G26" s="765"/>
      <c r="H26" s="770"/>
    </row>
    <row r="27" spans="1:8" ht="26.25" customHeight="1">
      <c r="A27" s="782"/>
      <c r="B27" s="370"/>
      <c r="C27" s="776"/>
      <c r="D27" s="82" t="s">
        <v>828</v>
      </c>
      <c r="E27" s="705">
        <v>1</v>
      </c>
      <c r="F27" s="239"/>
      <c r="G27" s="765"/>
      <c r="H27" s="771"/>
    </row>
    <row r="28" spans="1:8" ht="26.25" customHeight="1">
      <c r="A28" s="782"/>
      <c r="B28" s="775" t="s">
        <v>144</v>
      </c>
      <c r="C28" s="189" t="s">
        <v>128</v>
      </c>
      <c r="D28" s="80"/>
      <c r="E28" s="181"/>
      <c r="F28" s="312"/>
      <c r="G28" s="167">
        <f>SUM(E28:F28)</f>
        <v>0</v>
      </c>
      <c r="H28" s="768">
        <f>SUM(G28:G29)</f>
        <v>0</v>
      </c>
    </row>
    <row r="29" spans="1:8" ht="26.25" customHeight="1">
      <c r="A29" s="782"/>
      <c r="B29" s="775"/>
      <c r="C29" s="189" t="s">
        <v>111</v>
      </c>
      <c r="D29" s="80"/>
      <c r="E29" s="181"/>
      <c r="F29" s="312"/>
      <c r="G29" s="167">
        <f>SUM(E29:F29)</f>
        <v>0</v>
      </c>
      <c r="H29" s="768"/>
    </row>
    <row r="30" spans="1:8" ht="26.25" customHeight="1">
      <c r="A30" s="782"/>
      <c r="B30" s="779" t="s">
        <v>149</v>
      </c>
      <c r="C30" s="300" t="s">
        <v>159</v>
      </c>
      <c r="D30" s="82"/>
      <c r="E30" s="705"/>
      <c r="F30" s="239"/>
      <c r="G30" s="299">
        <f>SUM(E30:F30)</f>
        <v>0</v>
      </c>
      <c r="H30" s="767">
        <f>SUM(G30:G33)</f>
        <v>0</v>
      </c>
    </row>
    <row r="31" spans="1:8" ht="26.25" customHeight="1">
      <c r="A31" s="782"/>
      <c r="B31" s="779"/>
      <c r="C31" s="776" t="s">
        <v>84</v>
      </c>
      <c r="D31" s="82" t="s">
        <v>631</v>
      </c>
      <c r="E31" s="705"/>
      <c r="F31" s="239"/>
      <c r="G31" s="765">
        <f>SUM(E31:F33)</f>
        <v>0</v>
      </c>
      <c r="H31" s="767"/>
    </row>
    <row r="32" spans="1:8" ht="26.25" customHeight="1">
      <c r="A32" s="782"/>
      <c r="B32" s="779"/>
      <c r="C32" s="776"/>
      <c r="D32" s="82" t="s">
        <v>632</v>
      </c>
      <c r="E32" s="705"/>
      <c r="F32" s="239"/>
      <c r="G32" s="765"/>
      <c r="H32" s="767"/>
    </row>
    <row r="33" spans="1:8" ht="26.25" customHeight="1">
      <c r="A33" s="782"/>
      <c r="B33" s="780"/>
      <c r="C33" s="777"/>
      <c r="D33" s="313" t="s">
        <v>633</v>
      </c>
      <c r="E33" s="389"/>
      <c r="F33" s="240"/>
      <c r="G33" s="766"/>
      <c r="H33" s="767"/>
    </row>
    <row r="34" spans="1:8" ht="16.5">
      <c r="A34" s="773"/>
      <c r="B34" s="774"/>
      <c r="C34" s="774"/>
      <c r="D34" s="136"/>
      <c r="E34" s="706">
        <f>SUM(E3:E33)</f>
        <v>10</v>
      </c>
      <c r="F34" s="76">
        <f>SUM(F3:F33)</f>
        <v>6</v>
      </c>
      <c r="G34" s="76">
        <f>SUM(G3:G31)</f>
        <v>16</v>
      </c>
      <c r="H34" s="76">
        <f>SUM(H3:H31)</f>
        <v>16</v>
      </c>
    </row>
    <row r="37" spans="1:8" s="465" customFormat="1">
      <c r="B37" s="466"/>
      <c r="C37" s="467"/>
      <c r="E37" s="466"/>
    </row>
    <row r="38" spans="1:8" s="465" customFormat="1">
      <c r="B38" s="466"/>
      <c r="C38" s="467"/>
      <c r="E38" s="466"/>
    </row>
    <row r="39" spans="1:8" s="465" customFormat="1">
      <c r="B39" s="466"/>
      <c r="C39" s="467"/>
      <c r="E39" s="466"/>
    </row>
    <row r="40" spans="1:8" s="465" customFormat="1">
      <c r="B40" s="466"/>
      <c r="C40" s="467"/>
      <c r="E40" s="466"/>
    </row>
    <row r="41" spans="1:8" s="465" customFormat="1">
      <c r="B41" s="466"/>
      <c r="C41" s="467"/>
      <c r="E41" s="466"/>
    </row>
    <row r="42" spans="1:8" s="465" customFormat="1">
      <c r="B42" s="466"/>
      <c r="C42" s="467"/>
      <c r="E42" s="466"/>
    </row>
    <row r="43" spans="1:8" s="465" customFormat="1">
      <c r="B43" s="466"/>
      <c r="C43" s="467"/>
      <c r="E43" s="466"/>
    </row>
    <row r="44" spans="1:8" s="465" customFormat="1">
      <c r="B44" s="466"/>
      <c r="C44" s="467"/>
      <c r="E44" s="466"/>
    </row>
    <row r="45" spans="1:8" s="465" customFormat="1">
      <c r="B45" s="466"/>
      <c r="C45" s="467"/>
      <c r="E45" s="466"/>
    </row>
    <row r="46" spans="1:8" s="465" customFormat="1">
      <c r="B46" s="466"/>
      <c r="C46" s="467"/>
      <c r="E46" s="466"/>
    </row>
    <row r="47" spans="1:8" s="465" customFormat="1">
      <c r="B47" s="466"/>
      <c r="C47" s="467"/>
      <c r="E47" s="466"/>
    </row>
    <row r="48" spans="1:8" s="465" customFormat="1">
      <c r="B48" s="466"/>
      <c r="C48" s="467"/>
      <c r="E48" s="466"/>
    </row>
    <row r="49" spans="2:5" s="465" customFormat="1">
      <c r="B49" s="466"/>
      <c r="C49" s="467"/>
      <c r="E49" s="466"/>
    </row>
    <row r="50" spans="2:5" s="465" customFormat="1">
      <c r="B50" s="466"/>
      <c r="C50" s="467"/>
      <c r="E50" s="466"/>
    </row>
    <row r="51" spans="2:5" s="465" customFormat="1">
      <c r="B51" s="466"/>
      <c r="C51" s="467"/>
      <c r="E51" s="466"/>
    </row>
    <row r="52" spans="2:5" s="465" customFormat="1">
      <c r="B52" s="466"/>
      <c r="C52" s="467"/>
      <c r="E52" s="466"/>
    </row>
    <row r="53" spans="2:5" s="465" customFormat="1">
      <c r="B53" s="466"/>
      <c r="C53" s="467"/>
      <c r="E53" s="466"/>
    </row>
    <row r="54" spans="2:5" s="465" customFormat="1">
      <c r="B54" s="466"/>
      <c r="C54" s="467"/>
      <c r="E54" s="466"/>
    </row>
    <row r="55" spans="2:5" s="465" customFormat="1">
      <c r="B55" s="466"/>
      <c r="C55" s="467"/>
      <c r="E55" s="466"/>
    </row>
    <row r="56" spans="2:5" s="465" customFormat="1">
      <c r="B56" s="466"/>
      <c r="C56" s="467"/>
      <c r="E56" s="466"/>
    </row>
    <row r="57" spans="2:5" s="465" customFormat="1">
      <c r="B57" s="466"/>
      <c r="C57" s="467"/>
      <c r="E57" s="466"/>
    </row>
    <row r="58" spans="2:5" s="465" customFormat="1">
      <c r="B58" s="466"/>
      <c r="C58" s="467"/>
      <c r="E58" s="466"/>
    </row>
    <row r="59" spans="2:5" s="465" customFormat="1">
      <c r="B59" s="466"/>
      <c r="C59" s="467"/>
      <c r="E59" s="466"/>
    </row>
    <row r="60" spans="2:5" s="465" customFormat="1">
      <c r="B60" s="466"/>
      <c r="C60" s="467"/>
      <c r="E60" s="466"/>
    </row>
    <row r="61" spans="2:5" s="465" customFormat="1">
      <c r="B61" s="466"/>
      <c r="C61" s="467"/>
      <c r="E61" s="466"/>
    </row>
    <row r="62" spans="2:5" s="465" customFormat="1">
      <c r="B62" s="466"/>
      <c r="C62" s="467"/>
      <c r="E62" s="466"/>
    </row>
    <row r="63" spans="2:5" s="465" customFormat="1">
      <c r="B63" s="466"/>
      <c r="C63" s="467"/>
      <c r="E63" s="466"/>
    </row>
    <row r="64" spans="2:5" s="465" customFormat="1">
      <c r="B64" s="466"/>
      <c r="C64" s="467"/>
      <c r="E64" s="466"/>
    </row>
    <row r="65" spans="2:5" s="465" customFormat="1">
      <c r="B65" s="466"/>
      <c r="C65" s="467"/>
      <c r="E65" s="466"/>
    </row>
    <row r="66" spans="2:5" s="465" customFormat="1">
      <c r="B66" s="466"/>
      <c r="C66" s="467"/>
      <c r="E66" s="466"/>
    </row>
    <row r="67" spans="2:5" s="465" customFormat="1">
      <c r="B67" s="466"/>
      <c r="C67" s="467"/>
      <c r="E67" s="466"/>
    </row>
    <row r="68" spans="2:5" s="465" customFormat="1">
      <c r="B68" s="466"/>
      <c r="C68" s="467"/>
      <c r="E68" s="466"/>
    </row>
    <row r="69" spans="2:5" s="465" customFormat="1">
      <c r="B69" s="466"/>
      <c r="C69" s="467"/>
      <c r="E69" s="466"/>
    </row>
    <row r="70" spans="2:5" s="465" customFormat="1">
      <c r="B70" s="466"/>
      <c r="C70" s="467"/>
      <c r="E70" s="466"/>
    </row>
    <row r="71" spans="2:5" s="465" customFormat="1">
      <c r="B71" s="466"/>
      <c r="C71" s="467"/>
      <c r="E71" s="466"/>
    </row>
    <row r="72" spans="2:5" s="465" customFormat="1">
      <c r="B72" s="466"/>
      <c r="C72" s="467"/>
      <c r="E72" s="466"/>
    </row>
    <row r="73" spans="2:5" s="465" customFormat="1">
      <c r="B73" s="466"/>
      <c r="C73" s="467"/>
      <c r="E73" s="466"/>
    </row>
    <row r="74" spans="2:5" s="465" customFormat="1">
      <c r="B74" s="466"/>
      <c r="C74" s="467"/>
      <c r="E74" s="466"/>
    </row>
    <row r="75" spans="2:5" s="465" customFormat="1">
      <c r="B75" s="466"/>
      <c r="C75" s="467"/>
      <c r="E75" s="466"/>
    </row>
    <row r="76" spans="2:5" s="465" customFormat="1">
      <c r="B76" s="466"/>
      <c r="C76" s="467"/>
      <c r="E76" s="466"/>
    </row>
    <row r="77" spans="2:5" s="465" customFormat="1">
      <c r="B77" s="466"/>
      <c r="C77" s="467"/>
      <c r="E77" s="466"/>
    </row>
    <row r="78" spans="2:5" s="465" customFormat="1">
      <c r="B78" s="466"/>
      <c r="C78" s="467"/>
      <c r="E78" s="466"/>
    </row>
    <row r="79" spans="2:5" s="465" customFormat="1">
      <c r="B79" s="466"/>
      <c r="C79" s="467"/>
      <c r="E79" s="466"/>
    </row>
    <row r="80" spans="2:5" s="465" customFormat="1">
      <c r="B80" s="466"/>
      <c r="C80" s="467"/>
      <c r="E80" s="466"/>
    </row>
    <row r="81" spans="2:5" s="465" customFormat="1">
      <c r="B81" s="466"/>
      <c r="C81" s="467"/>
      <c r="E81" s="466"/>
    </row>
    <row r="82" spans="2:5" s="465" customFormat="1">
      <c r="B82" s="466"/>
      <c r="C82" s="467"/>
      <c r="E82" s="466"/>
    </row>
    <row r="83" spans="2:5" s="465" customFormat="1">
      <c r="B83" s="466"/>
      <c r="C83" s="467"/>
      <c r="E83" s="466"/>
    </row>
    <row r="84" spans="2:5" s="465" customFormat="1">
      <c r="B84" s="466"/>
      <c r="C84" s="467"/>
      <c r="E84" s="466"/>
    </row>
    <row r="85" spans="2:5" s="465" customFormat="1">
      <c r="B85" s="466"/>
      <c r="C85" s="467"/>
      <c r="E85" s="466"/>
    </row>
    <row r="86" spans="2:5" s="465" customFormat="1">
      <c r="B86" s="466"/>
      <c r="C86" s="467"/>
      <c r="E86" s="466"/>
    </row>
    <row r="87" spans="2:5" s="465" customFormat="1">
      <c r="B87" s="466"/>
      <c r="C87" s="467"/>
      <c r="E87" s="466"/>
    </row>
    <row r="88" spans="2:5" s="465" customFormat="1">
      <c r="B88" s="466"/>
      <c r="C88" s="467"/>
      <c r="E88" s="466"/>
    </row>
    <row r="89" spans="2:5" s="465" customFormat="1">
      <c r="B89" s="466"/>
      <c r="C89" s="467"/>
      <c r="E89" s="466"/>
    </row>
    <row r="90" spans="2:5" s="465" customFormat="1">
      <c r="B90" s="466"/>
      <c r="C90" s="467"/>
      <c r="E90" s="466"/>
    </row>
    <row r="91" spans="2:5" s="465" customFormat="1">
      <c r="B91" s="466"/>
      <c r="C91" s="467"/>
      <c r="E91" s="466"/>
    </row>
    <row r="92" spans="2:5" s="465" customFormat="1">
      <c r="B92" s="466"/>
      <c r="C92" s="467"/>
      <c r="E92" s="466"/>
    </row>
    <row r="93" spans="2:5" s="465" customFormat="1">
      <c r="B93" s="466"/>
      <c r="C93" s="467"/>
      <c r="E93" s="466"/>
    </row>
    <row r="94" spans="2:5" s="465" customFormat="1">
      <c r="B94" s="466"/>
      <c r="C94" s="467"/>
      <c r="E94" s="466"/>
    </row>
    <row r="95" spans="2:5" s="465" customFormat="1">
      <c r="B95" s="466"/>
      <c r="C95" s="467"/>
      <c r="E95" s="466"/>
    </row>
    <row r="96" spans="2:5" s="465" customFormat="1">
      <c r="B96" s="466"/>
      <c r="C96" s="467"/>
      <c r="E96" s="466"/>
    </row>
    <row r="97" spans="2:5" s="465" customFormat="1">
      <c r="B97" s="466"/>
      <c r="C97" s="467"/>
      <c r="E97" s="466"/>
    </row>
    <row r="98" spans="2:5" s="465" customFormat="1">
      <c r="B98" s="466"/>
      <c r="C98" s="467"/>
      <c r="E98" s="466"/>
    </row>
    <row r="99" spans="2:5" s="465" customFormat="1">
      <c r="B99" s="466"/>
      <c r="C99" s="467"/>
      <c r="E99" s="466"/>
    </row>
    <row r="100" spans="2:5" s="465" customFormat="1">
      <c r="B100" s="466"/>
      <c r="C100" s="467"/>
      <c r="E100" s="466"/>
    </row>
    <row r="101" spans="2:5" s="465" customFormat="1">
      <c r="B101" s="466"/>
      <c r="C101" s="467"/>
      <c r="E101" s="466"/>
    </row>
    <row r="102" spans="2:5" s="465" customFormat="1">
      <c r="B102" s="466"/>
      <c r="C102" s="467"/>
      <c r="E102" s="466"/>
    </row>
    <row r="103" spans="2:5" s="465" customFormat="1">
      <c r="B103" s="466"/>
      <c r="C103" s="467"/>
      <c r="E103" s="466"/>
    </row>
    <row r="104" spans="2:5" s="465" customFormat="1">
      <c r="B104" s="466"/>
      <c r="C104" s="467"/>
      <c r="E104" s="466"/>
    </row>
    <row r="105" spans="2:5" s="465" customFormat="1">
      <c r="B105" s="466"/>
      <c r="C105" s="467"/>
      <c r="E105" s="466"/>
    </row>
    <row r="106" spans="2:5" s="465" customFormat="1">
      <c r="B106" s="466"/>
      <c r="C106" s="467"/>
      <c r="E106" s="466"/>
    </row>
    <row r="107" spans="2:5" s="465" customFormat="1">
      <c r="B107" s="466"/>
      <c r="C107" s="467"/>
      <c r="E107" s="466"/>
    </row>
    <row r="108" spans="2:5" s="465" customFormat="1">
      <c r="B108" s="466"/>
      <c r="C108" s="467"/>
      <c r="E108" s="466"/>
    </row>
    <row r="109" spans="2:5" s="465" customFormat="1">
      <c r="B109" s="466"/>
      <c r="C109" s="467"/>
      <c r="E109" s="466"/>
    </row>
    <row r="110" spans="2:5" s="465" customFormat="1">
      <c r="B110" s="466"/>
      <c r="C110" s="467"/>
      <c r="E110" s="466"/>
    </row>
    <row r="111" spans="2:5" s="465" customFormat="1">
      <c r="B111" s="466"/>
      <c r="C111" s="467"/>
      <c r="E111" s="466"/>
    </row>
    <row r="112" spans="2:5" s="465" customFormat="1">
      <c r="B112" s="466"/>
      <c r="C112" s="467"/>
      <c r="E112" s="466"/>
    </row>
    <row r="113" spans="2:5" s="465" customFormat="1">
      <c r="B113" s="466"/>
      <c r="C113" s="467"/>
      <c r="E113" s="466"/>
    </row>
    <row r="114" spans="2:5" s="465" customFormat="1">
      <c r="B114" s="466"/>
      <c r="C114" s="467"/>
      <c r="E114" s="466"/>
    </row>
    <row r="115" spans="2:5" s="465" customFormat="1">
      <c r="B115" s="466"/>
      <c r="C115" s="467"/>
      <c r="E115" s="466"/>
    </row>
    <row r="116" spans="2:5" s="465" customFormat="1">
      <c r="B116" s="466"/>
      <c r="C116" s="467"/>
      <c r="E116" s="466"/>
    </row>
    <row r="117" spans="2:5" s="465" customFormat="1">
      <c r="B117" s="466"/>
      <c r="C117" s="467"/>
      <c r="E117" s="466"/>
    </row>
    <row r="118" spans="2:5" s="465" customFormat="1">
      <c r="B118" s="466"/>
      <c r="C118" s="467"/>
      <c r="E118" s="466"/>
    </row>
    <row r="119" spans="2:5" s="465" customFormat="1">
      <c r="B119" s="466"/>
      <c r="C119" s="467"/>
      <c r="E119" s="466"/>
    </row>
    <row r="120" spans="2:5" s="465" customFormat="1">
      <c r="B120" s="466"/>
      <c r="C120" s="467"/>
      <c r="E120" s="466"/>
    </row>
    <row r="121" spans="2:5" s="465" customFormat="1">
      <c r="B121" s="466"/>
      <c r="C121" s="467"/>
      <c r="E121" s="466"/>
    </row>
    <row r="122" spans="2:5" s="465" customFormat="1">
      <c r="B122" s="466"/>
      <c r="C122" s="467"/>
      <c r="E122" s="466"/>
    </row>
    <row r="123" spans="2:5" s="465" customFormat="1">
      <c r="B123" s="466"/>
      <c r="C123" s="467"/>
      <c r="E123" s="466"/>
    </row>
    <row r="124" spans="2:5" s="465" customFormat="1">
      <c r="B124" s="466"/>
      <c r="C124" s="467"/>
      <c r="E124" s="466"/>
    </row>
    <row r="125" spans="2:5" s="465" customFormat="1">
      <c r="B125" s="466"/>
      <c r="C125" s="467"/>
      <c r="E125" s="466"/>
    </row>
    <row r="126" spans="2:5" s="465" customFormat="1">
      <c r="B126" s="466"/>
      <c r="C126" s="467"/>
      <c r="E126" s="466"/>
    </row>
    <row r="127" spans="2:5" s="465" customFormat="1">
      <c r="B127" s="466"/>
      <c r="C127" s="467"/>
      <c r="E127" s="466"/>
    </row>
    <row r="128" spans="2:5" s="465" customFormat="1">
      <c r="B128" s="466"/>
      <c r="C128" s="467"/>
      <c r="E128" s="466"/>
    </row>
    <row r="129" spans="2:5" s="465" customFormat="1">
      <c r="B129" s="466"/>
      <c r="C129" s="467"/>
      <c r="E129" s="466"/>
    </row>
    <row r="130" spans="2:5" s="465" customFormat="1">
      <c r="B130" s="466"/>
      <c r="C130" s="467"/>
      <c r="E130" s="466"/>
    </row>
    <row r="131" spans="2:5" s="465" customFormat="1">
      <c r="B131" s="466"/>
      <c r="C131" s="467"/>
      <c r="E131" s="466"/>
    </row>
    <row r="132" spans="2:5" s="465" customFormat="1">
      <c r="B132" s="466"/>
      <c r="C132" s="467"/>
      <c r="E132" s="466"/>
    </row>
    <row r="133" spans="2:5" s="465" customFormat="1">
      <c r="B133" s="466"/>
      <c r="C133" s="467"/>
      <c r="E133" s="466"/>
    </row>
    <row r="134" spans="2:5" s="465" customFormat="1">
      <c r="B134" s="466"/>
      <c r="C134" s="467"/>
      <c r="E134" s="466"/>
    </row>
    <row r="135" spans="2:5" s="465" customFormat="1">
      <c r="B135" s="466"/>
      <c r="C135" s="467"/>
      <c r="E135" s="466"/>
    </row>
    <row r="136" spans="2:5" s="465" customFormat="1">
      <c r="B136" s="466"/>
      <c r="C136" s="467"/>
      <c r="E136" s="466"/>
    </row>
    <row r="137" spans="2:5" s="465" customFormat="1">
      <c r="B137" s="466"/>
      <c r="C137" s="467"/>
      <c r="E137" s="466"/>
    </row>
    <row r="138" spans="2:5" s="465" customFormat="1">
      <c r="B138" s="466"/>
      <c r="C138" s="467"/>
      <c r="E138" s="466"/>
    </row>
    <row r="139" spans="2:5" s="465" customFormat="1">
      <c r="B139" s="466"/>
      <c r="C139" s="467"/>
      <c r="E139" s="466"/>
    </row>
    <row r="140" spans="2:5" s="465" customFormat="1">
      <c r="B140" s="466"/>
      <c r="C140" s="467"/>
      <c r="E140" s="466"/>
    </row>
    <row r="141" spans="2:5" s="465" customFormat="1">
      <c r="B141" s="466"/>
      <c r="C141" s="467"/>
      <c r="E141" s="466"/>
    </row>
    <row r="142" spans="2:5" s="465" customFormat="1">
      <c r="B142" s="466"/>
      <c r="C142" s="467"/>
      <c r="E142" s="466"/>
    </row>
    <row r="143" spans="2:5" s="465" customFormat="1">
      <c r="B143" s="466"/>
      <c r="C143" s="467"/>
      <c r="E143" s="466"/>
    </row>
    <row r="144" spans="2:5" s="465" customFormat="1">
      <c r="B144" s="466"/>
      <c r="C144" s="467"/>
      <c r="E144" s="466"/>
    </row>
    <row r="145" spans="2:5" s="465" customFormat="1">
      <c r="B145" s="466"/>
      <c r="C145" s="467"/>
      <c r="E145" s="466"/>
    </row>
    <row r="146" spans="2:5" s="465" customFormat="1">
      <c r="B146" s="466"/>
      <c r="C146" s="467"/>
      <c r="E146" s="466"/>
    </row>
    <row r="147" spans="2:5" s="465" customFormat="1">
      <c r="B147" s="466"/>
      <c r="C147" s="467"/>
      <c r="E147" s="466"/>
    </row>
    <row r="148" spans="2:5" s="465" customFormat="1">
      <c r="B148" s="466"/>
      <c r="C148" s="467"/>
      <c r="E148" s="466"/>
    </row>
    <row r="149" spans="2:5" s="465" customFormat="1">
      <c r="B149" s="466"/>
      <c r="C149" s="467"/>
      <c r="E149" s="466"/>
    </row>
    <row r="150" spans="2:5" s="465" customFormat="1">
      <c r="B150" s="466"/>
      <c r="C150" s="467"/>
      <c r="E150" s="466"/>
    </row>
    <row r="151" spans="2:5" s="465" customFormat="1">
      <c r="B151" s="466"/>
      <c r="C151" s="467"/>
      <c r="E151" s="466"/>
    </row>
    <row r="152" spans="2:5" s="465" customFormat="1">
      <c r="B152" s="466"/>
      <c r="C152" s="467"/>
      <c r="E152" s="466"/>
    </row>
    <row r="153" spans="2:5" s="465" customFormat="1">
      <c r="B153" s="466"/>
      <c r="C153" s="467"/>
      <c r="E153" s="466"/>
    </row>
    <row r="154" spans="2:5" s="465" customFormat="1">
      <c r="B154" s="466"/>
      <c r="C154" s="467"/>
      <c r="E154" s="466"/>
    </row>
    <row r="155" spans="2:5" s="465" customFormat="1">
      <c r="B155" s="466"/>
      <c r="C155" s="467"/>
      <c r="E155" s="466"/>
    </row>
    <row r="156" spans="2:5" s="465" customFormat="1">
      <c r="B156" s="466"/>
      <c r="C156" s="467"/>
      <c r="E156" s="466"/>
    </row>
    <row r="157" spans="2:5" s="465" customFormat="1">
      <c r="B157" s="466"/>
      <c r="C157" s="467"/>
      <c r="E157" s="466"/>
    </row>
    <row r="158" spans="2:5" s="465" customFormat="1">
      <c r="B158" s="466"/>
      <c r="C158" s="467"/>
      <c r="E158" s="466"/>
    </row>
    <row r="159" spans="2:5" s="465" customFormat="1">
      <c r="B159" s="466"/>
      <c r="C159" s="467"/>
      <c r="E159" s="466"/>
    </row>
    <row r="160" spans="2:5" s="465" customFormat="1">
      <c r="B160" s="466"/>
      <c r="C160" s="467"/>
      <c r="E160" s="466"/>
    </row>
    <row r="161" spans="2:5" s="465" customFormat="1">
      <c r="B161" s="466"/>
      <c r="C161" s="467"/>
      <c r="E161" s="466"/>
    </row>
    <row r="162" spans="2:5" s="465" customFormat="1">
      <c r="B162" s="466"/>
      <c r="C162" s="467"/>
      <c r="E162" s="466"/>
    </row>
    <row r="163" spans="2:5" s="465" customFormat="1">
      <c r="B163" s="466"/>
      <c r="C163" s="467"/>
      <c r="E163" s="466"/>
    </row>
    <row r="164" spans="2:5" s="465" customFormat="1">
      <c r="B164" s="466"/>
      <c r="C164" s="467"/>
      <c r="E164" s="466"/>
    </row>
    <row r="165" spans="2:5" s="465" customFormat="1">
      <c r="B165" s="466"/>
      <c r="C165" s="467"/>
      <c r="E165" s="466"/>
    </row>
    <row r="166" spans="2:5" s="465" customFormat="1">
      <c r="B166" s="466"/>
      <c r="C166" s="467"/>
      <c r="E166" s="466"/>
    </row>
    <row r="167" spans="2:5" s="465" customFormat="1">
      <c r="B167" s="466"/>
      <c r="C167" s="467"/>
      <c r="E167" s="466"/>
    </row>
    <row r="168" spans="2:5" s="465" customFormat="1">
      <c r="B168" s="466"/>
      <c r="C168" s="467"/>
      <c r="E168" s="466"/>
    </row>
    <row r="169" spans="2:5" s="465" customFormat="1">
      <c r="B169" s="466"/>
      <c r="C169" s="467"/>
      <c r="E169" s="466"/>
    </row>
    <row r="170" spans="2:5" s="465" customFormat="1">
      <c r="B170" s="466"/>
      <c r="C170" s="467"/>
      <c r="E170" s="466"/>
    </row>
    <row r="171" spans="2:5" s="465" customFormat="1">
      <c r="B171" s="466"/>
      <c r="C171" s="467"/>
      <c r="E171" s="466"/>
    </row>
    <row r="172" spans="2:5" s="465" customFormat="1">
      <c r="B172" s="466"/>
      <c r="C172" s="467"/>
      <c r="E172" s="466"/>
    </row>
    <row r="173" spans="2:5" s="465" customFormat="1">
      <c r="B173" s="466"/>
      <c r="C173" s="467"/>
      <c r="E173" s="466"/>
    </row>
    <row r="174" spans="2:5" s="465" customFormat="1">
      <c r="B174" s="466"/>
      <c r="C174" s="467"/>
      <c r="E174" s="466"/>
    </row>
    <row r="175" spans="2:5" s="465" customFormat="1">
      <c r="B175" s="466"/>
      <c r="C175" s="467"/>
      <c r="E175" s="466"/>
    </row>
  </sheetData>
  <mergeCells count="18">
    <mergeCell ref="A34:C34"/>
    <mergeCell ref="B28:B29"/>
    <mergeCell ref="C31:C33"/>
    <mergeCell ref="B3:B26"/>
    <mergeCell ref="B30:B33"/>
    <mergeCell ref="A3:A33"/>
    <mergeCell ref="C24:C27"/>
    <mergeCell ref="C3:C17"/>
    <mergeCell ref="C18:C21"/>
    <mergeCell ref="C22:C23"/>
    <mergeCell ref="G31:G33"/>
    <mergeCell ref="H30:H33"/>
    <mergeCell ref="H28:H29"/>
    <mergeCell ref="G24:G27"/>
    <mergeCell ref="H3:H27"/>
    <mergeCell ref="G3:G17"/>
    <mergeCell ref="G18:G21"/>
    <mergeCell ref="G22:G23"/>
  </mergeCells>
  <pageMargins left="0.7" right="0.7" top="0.75" bottom="0.75" header="0.3" footer="0.3"/>
  <pageSetup scale="4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263"/>
  <sheetViews>
    <sheetView showGridLines="0" topLeftCell="C67" zoomScale="50" zoomScaleNormal="50" workbookViewId="0">
      <selection activeCell="E2" sqref="E2"/>
    </sheetView>
  </sheetViews>
  <sheetFormatPr baseColWidth="10" defaultRowHeight="15.75"/>
  <cols>
    <col min="1" max="1" width="14.28515625" style="75" customWidth="1"/>
    <col min="2" max="2" width="20.85546875" style="75" bestFit="1" customWidth="1"/>
    <col min="3" max="3" width="30.28515625" style="250" customWidth="1"/>
    <col min="4" max="4" width="28.42578125" style="151" customWidth="1"/>
    <col min="5" max="6" width="21.7109375" style="75" customWidth="1"/>
    <col min="7" max="7" width="15.85546875" style="330" customWidth="1"/>
    <col min="8" max="8" width="14.140625" style="330" customWidth="1"/>
    <col min="9" max="9" width="18" style="330" customWidth="1"/>
    <col min="10" max="10" width="15" style="75" bestFit="1" customWidth="1"/>
    <col min="11" max="11" width="19.7109375" style="75" customWidth="1"/>
    <col min="12" max="89" width="11.42578125" style="465"/>
    <col min="90" max="16384" width="11.42578125" style="75"/>
  </cols>
  <sheetData>
    <row r="1" spans="1:11" ht="59.25" customHeight="1">
      <c r="A1" s="73" t="s">
        <v>146</v>
      </c>
      <c r="B1" s="145" t="s">
        <v>152</v>
      </c>
      <c r="C1" s="145" t="s">
        <v>147</v>
      </c>
      <c r="D1" s="152" t="s">
        <v>289</v>
      </c>
      <c r="E1" s="145" t="s">
        <v>248</v>
      </c>
      <c r="F1" s="145" t="s">
        <v>150</v>
      </c>
      <c r="G1" s="338" t="s">
        <v>237</v>
      </c>
      <c r="H1" s="339" t="s">
        <v>143</v>
      </c>
      <c r="I1" s="339" t="s">
        <v>141</v>
      </c>
      <c r="J1" s="145" t="s">
        <v>160</v>
      </c>
      <c r="K1" s="74" t="s">
        <v>158</v>
      </c>
    </row>
    <row r="2" spans="1:11" ht="20.25" customHeight="1">
      <c r="A2" s="800" t="s">
        <v>94</v>
      </c>
      <c r="B2" s="795" t="s">
        <v>145</v>
      </c>
      <c r="C2" s="783" t="s">
        <v>391</v>
      </c>
      <c r="D2" s="195" t="s">
        <v>390</v>
      </c>
      <c r="E2" s="275"/>
      <c r="F2" s="275"/>
      <c r="G2" s="193"/>
      <c r="H2" s="193"/>
      <c r="I2" s="193"/>
      <c r="J2" s="788">
        <f>SUM(E2:I8)</f>
        <v>4</v>
      </c>
      <c r="K2" s="769">
        <f>SUM(J2:J11)</f>
        <v>22</v>
      </c>
    </row>
    <row r="3" spans="1:11" ht="20.25" customHeight="1">
      <c r="A3" s="801"/>
      <c r="B3" s="796"/>
      <c r="C3" s="776"/>
      <c r="D3" s="368" t="s">
        <v>985</v>
      </c>
      <c r="E3" s="603"/>
      <c r="F3" s="276"/>
      <c r="G3" s="602"/>
      <c r="H3" s="602"/>
      <c r="I3" s="602">
        <v>1</v>
      </c>
      <c r="J3" s="785"/>
      <c r="K3" s="770"/>
    </row>
    <row r="4" spans="1:11" ht="20.25" customHeight="1">
      <c r="A4" s="801"/>
      <c r="B4" s="796"/>
      <c r="C4" s="776"/>
      <c r="D4" s="146" t="s">
        <v>392</v>
      </c>
      <c r="E4" s="437"/>
      <c r="F4" s="437"/>
      <c r="G4" s="192"/>
      <c r="H4" s="192">
        <v>1</v>
      </c>
      <c r="I4" s="192"/>
      <c r="J4" s="785"/>
      <c r="K4" s="770"/>
    </row>
    <row r="5" spans="1:11" ht="20.25" customHeight="1">
      <c r="A5" s="801"/>
      <c r="B5" s="796"/>
      <c r="C5" s="776"/>
      <c r="D5" s="146" t="s">
        <v>393</v>
      </c>
      <c r="E5" s="437">
        <v>1</v>
      </c>
      <c r="F5" s="437"/>
      <c r="G5" s="192"/>
      <c r="H5" s="192"/>
      <c r="I5" s="192"/>
      <c r="J5" s="785"/>
      <c r="K5" s="770"/>
    </row>
    <row r="6" spans="1:11" ht="20.25" customHeight="1">
      <c r="A6" s="801"/>
      <c r="B6" s="796"/>
      <c r="C6" s="776"/>
      <c r="D6" s="146" t="s">
        <v>394</v>
      </c>
      <c r="E6" s="437">
        <v>1</v>
      </c>
      <c r="F6" s="437"/>
      <c r="G6" s="192"/>
      <c r="H6" s="192"/>
      <c r="I6" s="192"/>
      <c r="J6" s="785"/>
      <c r="K6" s="770"/>
    </row>
    <row r="7" spans="1:11" ht="20.25" customHeight="1">
      <c r="A7" s="801"/>
      <c r="B7" s="796"/>
      <c r="C7" s="776"/>
      <c r="D7" s="146" t="s">
        <v>395</v>
      </c>
      <c r="E7" s="437"/>
      <c r="F7" s="437"/>
      <c r="G7" s="192"/>
      <c r="H7" s="192"/>
      <c r="I7" s="192"/>
      <c r="J7" s="785"/>
      <c r="K7" s="770"/>
    </row>
    <row r="8" spans="1:11" ht="20.25" customHeight="1">
      <c r="A8" s="801"/>
      <c r="B8" s="796"/>
      <c r="C8" s="776"/>
      <c r="D8" s="146" t="s">
        <v>396</v>
      </c>
      <c r="E8" s="437"/>
      <c r="F8" s="437"/>
      <c r="G8" s="192"/>
      <c r="H8" s="192"/>
      <c r="I8" s="192"/>
      <c r="J8" s="785"/>
      <c r="K8" s="770"/>
    </row>
    <row r="9" spans="1:11" ht="20.25" customHeight="1">
      <c r="A9" s="801"/>
      <c r="B9" s="367"/>
      <c r="C9" s="776" t="s">
        <v>817</v>
      </c>
      <c r="D9" s="368" t="s">
        <v>818</v>
      </c>
      <c r="E9" s="437">
        <v>1</v>
      </c>
      <c r="F9" s="437"/>
      <c r="G9" s="276">
        <v>3</v>
      </c>
      <c r="H9" s="276">
        <v>1</v>
      </c>
      <c r="I9" s="276">
        <v>4</v>
      </c>
      <c r="J9" s="785">
        <f>SUM(E9:I11)</f>
        <v>18</v>
      </c>
      <c r="K9" s="770"/>
    </row>
    <row r="10" spans="1:11" ht="20.25" customHeight="1">
      <c r="A10" s="801"/>
      <c r="B10" s="367"/>
      <c r="C10" s="776"/>
      <c r="D10" s="368" t="s">
        <v>819</v>
      </c>
      <c r="E10" s="437">
        <v>9</v>
      </c>
      <c r="F10" s="437"/>
      <c r="G10" s="192"/>
      <c r="H10" s="192"/>
      <c r="I10" s="192"/>
      <c r="J10" s="785"/>
      <c r="K10" s="770"/>
    </row>
    <row r="11" spans="1:11" ht="20.25" customHeight="1">
      <c r="A11" s="801"/>
      <c r="B11" s="493"/>
      <c r="C11" s="776"/>
      <c r="D11" s="368" t="s">
        <v>410</v>
      </c>
      <c r="E11" s="494"/>
      <c r="F11" s="494"/>
      <c r="G11" s="494"/>
      <c r="H11" s="494"/>
      <c r="I11" s="494"/>
      <c r="J11" s="785"/>
      <c r="K11" s="771"/>
    </row>
    <row r="12" spans="1:11" ht="20.25" customHeight="1">
      <c r="A12" s="801"/>
      <c r="B12" s="797" t="s">
        <v>144</v>
      </c>
      <c r="C12" s="798" t="s">
        <v>156</v>
      </c>
      <c r="D12" s="161" t="s">
        <v>397</v>
      </c>
      <c r="E12" s="181"/>
      <c r="F12" s="181"/>
      <c r="G12" s="181"/>
      <c r="H12" s="181"/>
      <c r="I12" s="181"/>
      <c r="J12" s="786">
        <f>SUM(E12:I19)</f>
        <v>0</v>
      </c>
      <c r="K12" s="789">
        <f>SUM(J12:J25)</f>
        <v>1</v>
      </c>
    </row>
    <row r="13" spans="1:11" ht="20.25" customHeight="1">
      <c r="A13" s="801"/>
      <c r="B13" s="797"/>
      <c r="C13" s="798"/>
      <c r="D13" s="161" t="s">
        <v>393</v>
      </c>
      <c r="E13" s="181"/>
      <c r="F13" s="181"/>
      <c r="G13" s="181"/>
      <c r="H13" s="181"/>
      <c r="I13" s="181"/>
      <c r="J13" s="786"/>
      <c r="K13" s="786"/>
    </row>
    <row r="14" spans="1:11" ht="20.25" customHeight="1">
      <c r="A14" s="801"/>
      <c r="B14" s="797"/>
      <c r="C14" s="798"/>
      <c r="D14" s="161" t="s">
        <v>398</v>
      </c>
      <c r="E14" s="181"/>
      <c r="F14" s="181"/>
      <c r="G14" s="181"/>
      <c r="H14" s="181"/>
      <c r="I14" s="181"/>
      <c r="J14" s="786"/>
      <c r="K14" s="786"/>
    </row>
    <row r="15" spans="1:11" ht="20.25" customHeight="1">
      <c r="A15" s="801"/>
      <c r="B15" s="797"/>
      <c r="C15" s="798"/>
      <c r="D15" s="161" t="s">
        <v>892</v>
      </c>
      <c r="E15" s="181"/>
      <c r="F15" s="181"/>
      <c r="G15" s="181"/>
      <c r="H15" s="181"/>
      <c r="I15" s="181"/>
      <c r="J15" s="786"/>
      <c r="K15" s="786"/>
    </row>
    <row r="16" spans="1:11" ht="20.25" customHeight="1">
      <c r="A16" s="801"/>
      <c r="B16" s="797"/>
      <c r="C16" s="798"/>
      <c r="D16" s="161" t="s">
        <v>1143</v>
      </c>
      <c r="E16" s="181"/>
      <c r="F16" s="181"/>
      <c r="G16" s="181"/>
      <c r="H16" s="181"/>
      <c r="I16" s="181"/>
      <c r="J16" s="786"/>
      <c r="K16" s="786"/>
    </row>
    <row r="17" spans="1:11" ht="20.25" customHeight="1">
      <c r="A17" s="801"/>
      <c r="B17" s="797"/>
      <c r="C17" s="798"/>
      <c r="D17" s="161" t="s">
        <v>394</v>
      </c>
      <c r="E17" s="181"/>
      <c r="F17" s="181"/>
      <c r="G17" s="181"/>
      <c r="H17" s="181"/>
      <c r="I17" s="181"/>
      <c r="J17" s="786"/>
      <c r="K17" s="786"/>
    </row>
    <row r="18" spans="1:11" ht="20.25" customHeight="1">
      <c r="A18" s="801"/>
      <c r="B18" s="797"/>
      <c r="C18" s="798"/>
      <c r="D18" s="161" t="s">
        <v>396</v>
      </c>
      <c r="E18" s="181"/>
      <c r="F18" s="181"/>
      <c r="G18" s="181"/>
      <c r="H18" s="181"/>
      <c r="I18" s="181"/>
      <c r="J18" s="786"/>
      <c r="K18" s="786"/>
    </row>
    <row r="19" spans="1:11" ht="20.25" customHeight="1">
      <c r="A19" s="801"/>
      <c r="B19" s="797"/>
      <c r="C19" s="798"/>
      <c r="D19" s="161" t="s">
        <v>399</v>
      </c>
      <c r="E19" s="181"/>
      <c r="F19" s="181"/>
      <c r="G19" s="181"/>
      <c r="H19" s="181"/>
      <c r="I19" s="181"/>
      <c r="J19" s="786"/>
      <c r="K19" s="786"/>
    </row>
    <row r="20" spans="1:11" ht="20.25" customHeight="1">
      <c r="A20" s="801"/>
      <c r="B20" s="797"/>
      <c r="C20" s="798" t="s">
        <v>15</v>
      </c>
      <c r="D20" s="161" t="s">
        <v>397</v>
      </c>
      <c r="E20" s="181"/>
      <c r="F20" s="181"/>
      <c r="G20" s="181"/>
      <c r="H20" s="181"/>
      <c r="I20" s="181"/>
      <c r="J20" s="786">
        <f>SUM(E20:I24)</f>
        <v>1</v>
      </c>
      <c r="K20" s="786"/>
    </row>
    <row r="21" spans="1:11" ht="20.25" customHeight="1">
      <c r="A21" s="801"/>
      <c r="B21" s="797"/>
      <c r="C21" s="798"/>
      <c r="D21" s="161" t="s">
        <v>400</v>
      </c>
      <c r="E21" s="181"/>
      <c r="F21" s="181"/>
      <c r="G21" s="181"/>
      <c r="H21" s="181"/>
      <c r="I21" s="181"/>
      <c r="J21" s="786"/>
      <c r="K21" s="786"/>
    </row>
    <row r="22" spans="1:11" ht="20.25" customHeight="1">
      <c r="A22" s="801"/>
      <c r="B22" s="797"/>
      <c r="C22" s="798"/>
      <c r="D22" s="161" t="s">
        <v>401</v>
      </c>
      <c r="E22" s="181"/>
      <c r="F22" s="181"/>
      <c r="G22" s="181"/>
      <c r="H22" s="181"/>
      <c r="I22" s="181">
        <v>1</v>
      </c>
      <c r="J22" s="786"/>
      <c r="K22" s="786"/>
    </row>
    <row r="23" spans="1:11" ht="20.25" customHeight="1">
      <c r="A23" s="801"/>
      <c r="B23" s="797"/>
      <c r="C23" s="798"/>
      <c r="D23" s="161" t="s">
        <v>402</v>
      </c>
      <c r="E23" s="181"/>
      <c r="F23" s="181"/>
      <c r="G23" s="181"/>
      <c r="H23" s="181"/>
      <c r="I23" s="181"/>
      <c r="J23" s="786"/>
      <c r="K23" s="786"/>
    </row>
    <row r="24" spans="1:11" ht="20.25" customHeight="1">
      <c r="A24" s="801"/>
      <c r="B24" s="797"/>
      <c r="C24" s="798"/>
      <c r="D24" s="161" t="s">
        <v>399</v>
      </c>
      <c r="E24" s="181"/>
      <c r="F24" s="181"/>
      <c r="G24" s="181"/>
      <c r="H24" s="181"/>
      <c r="I24" s="181"/>
      <c r="J24" s="786"/>
      <c r="K24" s="786"/>
    </row>
    <row r="25" spans="1:11" ht="20.25" customHeight="1">
      <c r="A25" s="801"/>
      <c r="B25" s="153"/>
      <c r="C25" s="189" t="s">
        <v>228</v>
      </c>
      <c r="D25" s="161"/>
      <c r="E25" s="181"/>
      <c r="F25" s="181"/>
      <c r="G25" s="181"/>
      <c r="H25" s="181"/>
      <c r="I25" s="181"/>
      <c r="J25" s="163">
        <f>SUM(E25:I25)</f>
        <v>0</v>
      </c>
      <c r="K25" s="790"/>
    </row>
    <row r="26" spans="1:11" ht="20.25" customHeight="1">
      <c r="A26" s="801"/>
      <c r="B26" s="799" t="s">
        <v>151</v>
      </c>
      <c r="C26" s="776" t="s">
        <v>37</v>
      </c>
      <c r="D26" s="146" t="s">
        <v>934</v>
      </c>
      <c r="E26" s="437"/>
      <c r="F26" s="437"/>
      <c r="G26" s="192"/>
      <c r="H26" s="192"/>
      <c r="I26" s="192"/>
      <c r="J26" s="785">
        <f>SUM(E26:I30)</f>
        <v>2</v>
      </c>
      <c r="K26" s="788">
        <f>SUM(J26)</f>
        <v>2</v>
      </c>
    </row>
    <row r="27" spans="1:11" ht="20.25" customHeight="1">
      <c r="A27" s="801"/>
      <c r="B27" s="799"/>
      <c r="C27" s="776"/>
      <c r="D27" s="146" t="s">
        <v>959</v>
      </c>
      <c r="E27" s="437"/>
      <c r="F27" s="437"/>
      <c r="G27" s="192"/>
      <c r="H27" s="192"/>
      <c r="I27" s="192"/>
      <c r="J27" s="785"/>
      <c r="K27" s="785"/>
    </row>
    <row r="28" spans="1:11" ht="20.25" customHeight="1">
      <c r="A28" s="801"/>
      <c r="B28" s="799"/>
      <c r="C28" s="776"/>
      <c r="D28" s="368" t="s">
        <v>960</v>
      </c>
      <c r="E28" s="592">
        <v>2</v>
      </c>
      <c r="F28" s="592"/>
      <c r="G28" s="592"/>
      <c r="H28" s="592"/>
      <c r="I28" s="592"/>
      <c r="J28" s="785"/>
      <c r="K28" s="785"/>
    </row>
    <row r="29" spans="1:11" ht="20.25" customHeight="1">
      <c r="A29" s="801"/>
      <c r="B29" s="799"/>
      <c r="C29" s="776"/>
      <c r="D29" s="368" t="s">
        <v>961</v>
      </c>
      <c r="E29" s="592"/>
      <c r="F29" s="592"/>
      <c r="G29" s="592"/>
      <c r="H29" s="592"/>
      <c r="I29" s="592"/>
      <c r="J29" s="785"/>
      <c r="K29" s="785"/>
    </row>
    <row r="30" spans="1:11" ht="20.25" customHeight="1">
      <c r="A30" s="801"/>
      <c r="B30" s="799"/>
      <c r="C30" s="776"/>
      <c r="D30" s="146" t="s">
        <v>403</v>
      </c>
      <c r="E30" s="437"/>
      <c r="F30" s="437"/>
      <c r="G30" s="192"/>
      <c r="H30" s="192"/>
      <c r="I30" s="192"/>
      <c r="J30" s="785"/>
      <c r="K30" s="787"/>
    </row>
    <row r="31" spans="1:11" ht="20.25" customHeight="1">
      <c r="A31" s="801"/>
      <c r="B31" s="797" t="s">
        <v>148</v>
      </c>
      <c r="C31" s="798" t="s">
        <v>43</v>
      </c>
      <c r="D31" s="161" t="s">
        <v>404</v>
      </c>
      <c r="E31" s="181">
        <v>1</v>
      </c>
      <c r="F31" s="331"/>
      <c r="G31" s="331"/>
      <c r="H31" s="331">
        <v>1</v>
      </c>
      <c r="I31" s="332">
        <v>3</v>
      </c>
      <c r="J31" s="786">
        <f>SUM(E31:I34)</f>
        <v>11</v>
      </c>
      <c r="K31" s="789">
        <f>SUM(J31:J63)</f>
        <v>23</v>
      </c>
    </row>
    <row r="32" spans="1:11" ht="20.25" customHeight="1">
      <c r="A32" s="801"/>
      <c r="B32" s="797"/>
      <c r="C32" s="798"/>
      <c r="D32" s="161" t="s">
        <v>405</v>
      </c>
      <c r="E32" s="181">
        <v>2</v>
      </c>
      <c r="F32" s="331"/>
      <c r="G32" s="331"/>
      <c r="H32" s="331"/>
      <c r="I32" s="332">
        <v>1</v>
      </c>
      <c r="J32" s="786"/>
      <c r="K32" s="786"/>
    </row>
    <row r="33" spans="1:11" ht="20.25" customHeight="1">
      <c r="A33" s="801"/>
      <c r="B33" s="797"/>
      <c r="C33" s="798"/>
      <c r="D33" s="161" t="s">
        <v>1188</v>
      </c>
      <c r="E33" s="181">
        <v>1</v>
      </c>
      <c r="F33" s="331"/>
      <c r="G33" s="331"/>
      <c r="H33" s="331"/>
      <c r="I33" s="332">
        <v>1</v>
      </c>
      <c r="J33" s="786"/>
      <c r="K33" s="786"/>
    </row>
    <row r="34" spans="1:11" ht="20.25" customHeight="1">
      <c r="A34" s="801"/>
      <c r="B34" s="797"/>
      <c r="C34" s="798"/>
      <c r="D34" s="161" t="s">
        <v>406</v>
      </c>
      <c r="E34" s="181">
        <v>1</v>
      </c>
      <c r="F34" s="331"/>
      <c r="G34" s="331"/>
      <c r="H34" s="331"/>
      <c r="I34" s="332"/>
      <c r="J34" s="786"/>
      <c r="K34" s="786"/>
    </row>
    <row r="35" spans="1:11" ht="20.25" customHeight="1">
      <c r="A35" s="801"/>
      <c r="B35" s="797"/>
      <c r="C35" s="798" t="s">
        <v>44</v>
      </c>
      <c r="D35" s="161" t="s">
        <v>397</v>
      </c>
      <c r="E35" s="181"/>
      <c r="F35" s="331"/>
      <c r="G35" s="331">
        <v>3</v>
      </c>
      <c r="H35" s="331"/>
      <c r="I35" s="332"/>
      <c r="J35" s="786">
        <f>SUM(E35:I40)</f>
        <v>8</v>
      </c>
      <c r="K35" s="786"/>
    </row>
    <row r="36" spans="1:11" ht="20.25" customHeight="1">
      <c r="A36" s="801"/>
      <c r="B36" s="797"/>
      <c r="C36" s="798"/>
      <c r="D36" s="161" t="s">
        <v>407</v>
      </c>
      <c r="E36" s="181">
        <v>1</v>
      </c>
      <c r="F36" s="331"/>
      <c r="G36" s="331"/>
      <c r="H36" s="331">
        <v>1</v>
      </c>
      <c r="I36" s="332">
        <v>1</v>
      </c>
      <c r="J36" s="786"/>
      <c r="K36" s="786"/>
    </row>
    <row r="37" spans="1:11" ht="20.25" customHeight="1">
      <c r="A37" s="801"/>
      <c r="B37" s="797"/>
      <c r="C37" s="798"/>
      <c r="D37" s="161" t="s">
        <v>408</v>
      </c>
      <c r="E37" s="181"/>
      <c r="F37" s="331"/>
      <c r="G37" s="331"/>
      <c r="H37" s="331"/>
      <c r="I37" s="332"/>
      <c r="J37" s="786"/>
      <c r="K37" s="786"/>
    </row>
    <row r="38" spans="1:11" ht="20.25" customHeight="1">
      <c r="A38" s="801"/>
      <c r="B38" s="797"/>
      <c r="C38" s="798"/>
      <c r="D38" s="161" t="s">
        <v>409</v>
      </c>
      <c r="E38" s="181">
        <v>1</v>
      </c>
      <c r="F38" s="331"/>
      <c r="G38" s="331"/>
      <c r="H38" s="331"/>
      <c r="I38" s="332">
        <v>1</v>
      </c>
      <c r="J38" s="786"/>
      <c r="K38" s="786"/>
    </row>
    <row r="39" spans="1:11" ht="20.25" customHeight="1">
      <c r="A39" s="801"/>
      <c r="B39" s="797"/>
      <c r="C39" s="798"/>
      <c r="D39" s="161" t="s">
        <v>410</v>
      </c>
      <c r="E39" s="181"/>
      <c r="F39" s="331"/>
      <c r="G39" s="331"/>
      <c r="H39" s="331"/>
      <c r="I39" s="332"/>
      <c r="J39" s="786"/>
      <c r="K39" s="786"/>
    </row>
    <row r="40" spans="1:11" ht="20.25" customHeight="1">
      <c r="A40" s="801"/>
      <c r="B40" s="797"/>
      <c r="C40" s="798"/>
      <c r="D40" s="161" t="s">
        <v>411</v>
      </c>
      <c r="E40" s="181"/>
      <c r="F40" s="331"/>
      <c r="G40" s="331"/>
      <c r="H40" s="331"/>
      <c r="I40" s="332"/>
      <c r="J40" s="786"/>
      <c r="K40" s="786"/>
    </row>
    <row r="41" spans="1:11" ht="20.25" customHeight="1">
      <c r="A41" s="801"/>
      <c r="B41" s="797"/>
      <c r="C41" s="798" t="s">
        <v>45</v>
      </c>
      <c r="D41" s="161" t="s">
        <v>412</v>
      </c>
      <c r="E41" s="181">
        <v>1</v>
      </c>
      <c r="F41" s="331"/>
      <c r="G41" s="331"/>
      <c r="H41" s="331"/>
      <c r="I41" s="332"/>
      <c r="J41" s="786">
        <f>SUM(E41:I45)</f>
        <v>2</v>
      </c>
      <c r="K41" s="786"/>
    </row>
    <row r="42" spans="1:11" ht="20.25" customHeight="1">
      <c r="A42" s="801"/>
      <c r="B42" s="797"/>
      <c r="C42" s="798"/>
      <c r="D42" s="161" t="s">
        <v>413</v>
      </c>
      <c r="E42" s="181"/>
      <c r="F42" s="331"/>
      <c r="G42" s="331"/>
      <c r="H42" s="331"/>
      <c r="I42" s="332"/>
      <c r="J42" s="786"/>
      <c r="K42" s="786"/>
    </row>
    <row r="43" spans="1:11" ht="20.25" customHeight="1">
      <c r="A43" s="801"/>
      <c r="B43" s="797"/>
      <c r="C43" s="798"/>
      <c r="D43" s="161" t="s">
        <v>414</v>
      </c>
      <c r="E43" s="181"/>
      <c r="F43" s="331"/>
      <c r="G43" s="331"/>
      <c r="H43" s="331"/>
      <c r="I43" s="332"/>
      <c r="J43" s="786"/>
      <c r="K43" s="786"/>
    </row>
    <row r="44" spans="1:11" ht="20.25" customHeight="1">
      <c r="A44" s="801"/>
      <c r="B44" s="797"/>
      <c r="C44" s="798"/>
      <c r="D44" s="161" t="s">
        <v>415</v>
      </c>
      <c r="E44" s="181">
        <v>1</v>
      </c>
      <c r="F44" s="331"/>
      <c r="G44" s="331"/>
      <c r="H44" s="331"/>
      <c r="I44" s="332"/>
      <c r="J44" s="786"/>
      <c r="K44" s="786"/>
    </row>
    <row r="45" spans="1:11" ht="20.25" customHeight="1">
      <c r="A45" s="801"/>
      <c r="B45" s="797"/>
      <c r="C45" s="798"/>
      <c r="D45" s="161" t="s">
        <v>963</v>
      </c>
      <c r="E45" s="181"/>
      <c r="F45" s="331"/>
      <c r="G45" s="331"/>
      <c r="H45" s="331"/>
      <c r="I45" s="332"/>
      <c r="J45" s="786"/>
      <c r="K45" s="786"/>
    </row>
    <row r="46" spans="1:11" ht="20.25" customHeight="1">
      <c r="A46" s="801"/>
      <c r="B46" s="797"/>
      <c r="C46" s="798" t="s">
        <v>57</v>
      </c>
      <c r="D46" s="161" t="s">
        <v>417</v>
      </c>
      <c r="E46" s="436"/>
      <c r="F46" s="331"/>
      <c r="G46" s="331"/>
      <c r="H46" s="331"/>
      <c r="I46" s="332">
        <v>1</v>
      </c>
      <c r="J46" s="786">
        <f>SUM(E46:I49)</f>
        <v>1</v>
      </c>
      <c r="K46" s="786"/>
    </row>
    <row r="47" spans="1:11" ht="20.25" customHeight="1">
      <c r="A47" s="801"/>
      <c r="B47" s="797"/>
      <c r="C47" s="798"/>
      <c r="D47" s="161" t="s">
        <v>418</v>
      </c>
      <c r="E47" s="181"/>
      <c r="F47" s="331"/>
      <c r="G47" s="331"/>
      <c r="H47" s="331"/>
      <c r="I47" s="332"/>
      <c r="J47" s="786"/>
      <c r="K47" s="786"/>
    </row>
    <row r="48" spans="1:11" ht="20.25" customHeight="1">
      <c r="A48" s="801"/>
      <c r="B48" s="797"/>
      <c r="C48" s="798"/>
      <c r="D48" s="161" t="s">
        <v>410</v>
      </c>
      <c r="E48" s="181"/>
      <c r="F48" s="331"/>
      <c r="G48" s="331"/>
      <c r="H48" s="331"/>
      <c r="I48" s="332"/>
      <c r="J48" s="786"/>
      <c r="K48" s="786"/>
    </row>
    <row r="49" spans="1:11" ht="20.25" customHeight="1">
      <c r="A49" s="801"/>
      <c r="B49" s="797"/>
      <c r="C49" s="798"/>
      <c r="D49" s="161" t="s">
        <v>416</v>
      </c>
      <c r="E49" s="181"/>
      <c r="F49" s="331"/>
      <c r="G49" s="331"/>
      <c r="H49" s="331"/>
      <c r="I49" s="332"/>
      <c r="J49" s="786"/>
      <c r="K49" s="786"/>
    </row>
    <row r="50" spans="1:11" ht="20.25" customHeight="1">
      <c r="A50" s="801"/>
      <c r="B50" s="797"/>
      <c r="C50" s="189" t="s">
        <v>65</v>
      </c>
      <c r="D50" s="161"/>
      <c r="E50" s="181"/>
      <c r="F50" s="331"/>
      <c r="G50" s="331"/>
      <c r="H50" s="331"/>
      <c r="I50" s="332"/>
      <c r="J50" s="163">
        <f>SUM(E50:I50)</f>
        <v>0</v>
      </c>
      <c r="K50" s="786"/>
    </row>
    <row r="51" spans="1:11" ht="20.25" customHeight="1">
      <c r="A51" s="801"/>
      <c r="B51" s="797"/>
      <c r="C51" s="798" t="s">
        <v>157</v>
      </c>
      <c r="D51" s="187" t="s">
        <v>423</v>
      </c>
      <c r="E51" s="181"/>
      <c r="F51" s="331"/>
      <c r="G51" s="331"/>
      <c r="H51" s="331"/>
      <c r="I51" s="332"/>
      <c r="J51" s="786">
        <f>SUM(E51:I55)</f>
        <v>0</v>
      </c>
      <c r="K51" s="786"/>
    </row>
    <row r="52" spans="1:11" ht="20.25" customHeight="1">
      <c r="A52" s="801"/>
      <c r="B52" s="797"/>
      <c r="C52" s="798"/>
      <c r="D52" s="161" t="s">
        <v>424</v>
      </c>
      <c r="E52" s="181"/>
      <c r="F52" s="331"/>
      <c r="G52" s="331"/>
      <c r="H52" s="331"/>
      <c r="I52" s="332"/>
      <c r="J52" s="786"/>
      <c r="K52" s="786"/>
    </row>
    <row r="53" spans="1:11" ht="20.25" customHeight="1">
      <c r="A53" s="801"/>
      <c r="B53" s="797"/>
      <c r="C53" s="798"/>
      <c r="D53" s="164" t="s">
        <v>425</v>
      </c>
      <c r="E53" s="181"/>
      <c r="F53" s="331"/>
      <c r="G53" s="331"/>
      <c r="H53" s="331"/>
      <c r="I53" s="332"/>
      <c r="J53" s="786"/>
      <c r="K53" s="786"/>
    </row>
    <row r="54" spans="1:11" ht="20.25" customHeight="1">
      <c r="A54" s="801"/>
      <c r="B54" s="797"/>
      <c r="C54" s="798"/>
      <c r="D54" s="161" t="s">
        <v>426</v>
      </c>
      <c r="E54" s="181"/>
      <c r="F54" s="331"/>
      <c r="G54" s="331"/>
      <c r="H54" s="331"/>
      <c r="I54" s="332"/>
      <c r="J54" s="786"/>
      <c r="K54" s="786"/>
    </row>
    <row r="55" spans="1:11" ht="20.25" customHeight="1">
      <c r="A55" s="801"/>
      <c r="B55" s="797"/>
      <c r="C55" s="798"/>
      <c r="D55" s="161" t="s">
        <v>427</v>
      </c>
      <c r="E55" s="181"/>
      <c r="F55" s="331"/>
      <c r="G55" s="331"/>
      <c r="H55" s="331"/>
      <c r="I55" s="332"/>
      <c r="J55" s="786"/>
      <c r="K55" s="786"/>
    </row>
    <row r="56" spans="1:11" ht="20.25" customHeight="1">
      <c r="A56" s="801"/>
      <c r="B56" s="797"/>
      <c r="C56" s="798" t="s">
        <v>66</v>
      </c>
      <c r="D56" s="161" t="s">
        <v>428</v>
      </c>
      <c r="E56" s="181"/>
      <c r="F56" s="331"/>
      <c r="G56" s="331"/>
      <c r="H56" s="331"/>
      <c r="I56" s="332"/>
      <c r="J56" s="786">
        <f>SUM(E56:I58)</f>
        <v>0</v>
      </c>
      <c r="K56" s="786"/>
    </row>
    <row r="57" spans="1:11" ht="20.25" customHeight="1">
      <c r="A57" s="801"/>
      <c r="B57" s="797"/>
      <c r="C57" s="798"/>
      <c r="D57" s="161" t="s">
        <v>429</v>
      </c>
      <c r="E57" s="181"/>
      <c r="F57" s="331"/>
      <c r="G57" s="331"/>
      <c r="H57" s="331"/>
      <c r="I57" s="332"/>
      <c r="J57" s="786"/>
      <c r="K57" s="786"/>
    </row>
    <row r="58" spans="1:11" ht="20.25" customHeight="1">
      <c r="A58" s="801"/>
      <c r="B58" s="797"/>
      <c r="C58" s="798"/>
      <c r="D58" s="161" t="s">
        <v>430</v>
      </c>
      <c r="E58" s="181"/>
      <c r="F58" s="331"/>
      <c r="G58" s="331"/>
      <c r="H58" s="331"/>
      <c r="I58" s="332"/>
      <c r="J58" s="786"/>
      <c r="K58" s="786"/>
    </row>
    <row r="59" spans="1:11" ht="20.25" customHeight="1">
      <c r="A59" s="801"/>
      <c r="B59" s="797"/>
      <c r="C59" s="798" t="s">
        <v>124</v>
      </c>
      <c r="D59" s="161" t="s">
        <v>419</v>
      </c>
      <c r="E59" s="181"/>
      <c r="F59" s="331"/>
      <c r="G59" s="331"/>
      <c r="H59" s="331"/>
      <c r="I59" s="332">
        <v>1</v>
      </c>
      <c r="J59" s="786">
        <f>SUM(E59:I63)</f>
        <v>1</v>
      </c>
      <c r="K59" s="786"/>
    </row>
    <row r="60" spans="1:11" ht="20.25" customHeight="1">
      <c r="A60" s="801"/>
      <c r="B60" s="153"/>
      <c r="C60" s="798"/>
      <c r="D60" s="161" t="s">
        <v>420</v>
      </c>
      <c r="E60" s="181"/>
      <c r="F60" s="331"/>
      <c r="G60" s="331"/>
      <c r="H60" s="331"/>
      <c r="I60" s="332"/>
      <c r="J60" s="786"/>
      <c r="K60" s="786"/>
    </row>
    <row r="61" spans="1:11" ht="20.25" customHeight="1">
      <c r="A61" s="801"/>
      <c r="B61" s="153"/>
      <c r="C61" s="798"/>
      <c r="D61" s="161" t="s">
        <v>421</v>
      </c>
      <c r="E61" s="181"/>
      <c r="F61" s="331"/>
      <c r="G61" s="331"/>
      <c r="H61" s="331"/>
      <c r="I61" s="332"/>
      <c r="J61" s="786"/>
      <c r="K61" s="786"/>
    </row>
    <row r="62" spans="1:11" ht="20.25" customHeight="1">
      <c r="A62" s="801"/>
      <c r="B62" s="620"/>
      <c r="C62" s="798"/>
      <c r="D62" s="161" t="s">
        <v>998</v>
      </c>
      <c r="E62" s="181"/>
      <c r="F62" s="331"/>
      <c r="G62" s="331"/>
      <c r="H62" s="331"/>
      <c r="I62" s="332"/>
      <c r="J62" s="786"/>
      <c r="K62" s="786"/>
    </row>
    <row r="63" spans="1:11" ht="20.25" customHeight="1">
      <c r="A63" s="801"/>
      <c r="B63" s="153"/>
      <c r="C63" s="798"/>
      <c r="D63" s="161" t="s">
        <v>422</v>
      </c>
      <c r="E63" s="181"/>
      <c r="F63" s="331"/>
      <c r="G63" s="331"/>
      <c r="H63" s="331"/>
      <c r="I63" s="332"/>
      <c r="J63" s="786"/>
      <c r="K63" s="790"/>
    </row>
    <row r="64" spans="1:11" ht="20.25" customHeight="1">
      <c r="A64" s="801"/>
      <c r="B64" s="604"/>
      <c r="C64" s="606"/>
      <c r="D64" s="161" t="s">
        <v>963</v>
      </c>
      <c r="E64" s="181">
        <v>1</v>
      </c>
      <c r="F64" s="331"/>
      <c r="G64" s="331"/>
      <c r="H64" s="331"/>
      <c r="I64" s="332"/>
      <c r="J64" s="605"/>
      <c r="K64" s="605"/>
    </row>
    <row r="65" spans="1:11" ht="20.25" customHeight="1">
      <c r="A65" s="801"/>
      <c r="B65" s="791" t="s">
        <v>149</v>
      </c>
      <c r="C65" s="776" t="s">
        <v>70</v>
      </c>
      <c r="D65" s="230" t="s">
        <v>986</v>
      </c>
      <c r="E65" s="437">
        <v>3</v>
      </c>
      <c r="F65" s="333"/>
      <c r="G65" s="333"/>
      <c r="H65" s="333"/>
      <c r="I65" s="334">
        <v>1</v>
      </c>
      <c r="J65" s="785">
        <f>SUM(E65:I70)</f>
        <v>11</v>
      </c>
      <c r="K65" s="788">
        <f>SUM(J65:J88)</f>
        <v>34</v>
      </c>
    </row>
    <row r="66" spans="1:11" ht="20.25" customHeight="1">
      <c r="A66" s="801"/>
      <c r="B66" s="791"/>
      <c r="C66" s="776"/>
      <c r="D66" s="368" t="s">
        <v>419</v>
      </c>
      <c r="E66" s="602"/>
      <c r="F66" s="333"/>
      <c r="G66" s="333"/>
      <c r="H66" s="333"/>
      <c r="I66" s="334"/>
      <c r="J66" s="785"/>
      <c r="K66" s="785"/>
    </row>
    <row r="67" spans="1:11" ht="20.25" customHeight="1">
      <c r="A67" s="801"/>
      <c r="B67" s="791"/>
      <c r="C67" s="776"/>
      <c r="D67" s="230" t="s">
        <v>434</v>
      </c>
      <c r="E67" s="437"/>
      <c r="F67" s="333"/>
      <c r="G67" s="333"/>
      <c r="H67" s="333"/>
      <c r="I67" s="334"/>
      <c r="J67" s="785"/>
      <c r="K67" s="785"/>
    </row>
    <row r="68" spans="1:11" ht="20.25" customHeight="1">
      <c r="A68" s="801"/>
      <c r="B68" s="791"/>
      <c r="C68" s="776"/>
      <c r="D68" s="368" t="s">
        <v>253</v>
      </c>
      <c r="E68" s="592"/>
      <c r="F68" s="333"/>
      <c r="G68" s="333">
        <v>1</v>
      </c>
      <c r="H68" s="333"/>
      <c r="I68" s="334">
        <v>3</v>
      </c>
      <c r="J68" s="785"/>
      <c r="K68" s="785"/>
    </row>
    <row r="69" spans="1:11" ht="20.25" customHeight="1">
      <c r="A69" s="801"/>
      <c r="B69" s="791"/>
      <c r="C69" s="776"/>
      <c r="D69" s="368" t="s">
        <v>1012</v>
      </c>
      <c r="E69" s="634"/>
      <c r="F69" s="333"/>
      <c r="G69" s="333"/>
      <c r="H69" s="333"/>
      <c r="I69" s="334"/>
      <c r="J69" s="785"/>
      <c r="K69" s="785"/>
    </row>
    <row r="70" spans="1:11" ht="20.25" customHeight="1">
      <c r="A70" s="801"/>
      <c r="B70" s="791"/>
      <c r="C70" s="776"/>
      <c r="D70" s="230" t="s">
        <v>962</v>
      </c>
      <c r="E70" s="437">
        <v>2</v>
      </c>
      <c r="F70" s="333">
        <v>1</v>
      </c>
      <c r="G70" s="333"/>
      <c r="H70" s="333"/>
      <c r="I70" s="334"/>
      <c r="J70" s="785"/>
      <c r="K70" s="785"/>
    </row>
    <row r="71" spans="1:11" ht="20.25" customHeight="1">
      <c r="A71" s="801"/>
      <c r="B71" s="791"/>
      <c r="C71" s="776" t="s">
        <v>432</v>
      </c>
      <c r="D71" s="230" t="s">
        <v>1144</v>
      </c>
      <c r="E71" s="437"/>
      <c r="F71" s="333"/>
      <c r="G71" s="333"/>
      <c r="H71" s="333"/>
      <c r="I71" s="334"/>
      <c r="J71" s="785">
        <f>SUM(E71:I75)</f>
        <v>8</v>
      </c>
      <c r="K71" s="785"/>
    </row>
    <row r="72" spans="1:11" ht="20.25" customHeight="1">
      <c r="A72" s="801"/>
      <c r="B72" s="791"/>
      <c r="C72" s="776"/>
      <c r="D72" s="368" t="s">
        <v>1145</v>
      </c>
      <c r="E72" s="710"/>
      <c r="F72" s="333"/>
      <c r="G72" s="333"/>
      <c r="H72" s="333"/>
      <c r="I72" s="334"/>
      <c r="J72" s="785"/>
      <c r="K72" s="785"/>
    </row>
    <row r="73" spans="1:11" ht="20.25" customHeight="1">
      <c r="A73" s="801"/>
      <c r="B73" s="791"/>
      <c r="C73" s="776"/>
      <c r="D73" s="368" t="s">
        <v>431</v>
      </c>
      <c r="E73" s="592">
        <v>2</v>
      </c>
      <c r="F73" s="333"/>
      <c r="G73" s="333"/>
      <c r="H73" s="333"/>
      <c r="I73" s="334"/>
      <c r="J73" s="785"/>
      <c r="K73" s="785"/>
    </row>
    <row r="74" spans="1:11" ht="20.25" customHeight="1">
      <c r="A74" s="801"/>
      <c r="B74" s="791"/>
      <c r="C74" s="776"/>
      <c r="D74" s="368" t="s">
        <v>963</v>
      </c>
      <c r="E74" s="592">
        <v>5</v>
      </c>
      <c r="F74" s="333"/>
      <c r="G74" s="333"/>
      <c r="H74" s="333"/>
      <c r="I74" s="334"/>
      <c r="J74" s="785"/>
      <c r="K74" s="785"/>
    </row>
    <row r="75" spans="1:11" ht="20.25" customHeight="1">
      <c r="A75" s="801"/>
      <c r="B75" s="791"/>
      <c r="C75" s="776"/>
      <c r="D75" s="230" t="s">
        <v>1096</v>
      </c>
      <c r="E75" s="437"/>
      <c r="F75" s="333"/>
      <c r="G75" s="333"/>
      <c r="H75" s="333"/>
      <c r="I75" s="334">
        <v>1</v>
      </c>
      <c r="J75" s="785"/>
      <c r="K75" s="785"/>
    </row>
    <row r="76" spans="1:11" ht="20.25" customHeight="1">
      <c r="A76" s="801"/>
      <c r="B76" s="791"/>
      <c r="C76" s="776"/>
      <c r="D76" s="368" t="s">
        <v>1097</v>
      </c>
      <c r="E76" s="679">
        <v>3</v>
      </c>
      <c r="F76" s="333"/>
      <c r="G76" s="333"/>
      <c r="H76" s="333"/>
      <c r="I76" s="334"/>
      <c r="J76" s="677"/>
      <c r="K76" s="785"/>
    </row>
    <row r="77" spans="1:11" ht="20.25" customHeight="1">
      <c r="A77" s="801"/>
      <c r="B77" s="791"/>
      <c r="C77" s="776"/>
      <c r="D77" s="368" t="s">
        <v>987</v>
      </c>
      <c r="E77" s="602"/>
      <c r="F77" s="333"/>
      <c r="G77" s="333"/>
      <c r="H77" s="333"/>
      <c r="I77" s="334"/>
      <c r="J77" s="601"/>
      <c r="K77" s="785"/>
    </row>
    <row r="78" spans="1:11" ht="20.25" customHeight="1">
      <c r="A78" s="801"/>
      <c r="B78" s="791"/>
      <c r="C78" s="776" t="s">
        <v>77</v>
      </c>
      <c r="D78" s="230" t="s">
        <v>431</v>
      </c>
      <c r="E78" s="437"/>
      <c r="F78" s="333"/>
      <c r="G78" s="333"/>
      <c r="H78" s="333"/>
      <c r="I78" s="334"/>
      <c r="J78" s="785">
        <f>SUM(E78:I80)</f>
        <v>4</v>
      </c>
      <c r="K78" s="785"/>
    </row>
    <row r="79" spans="1:11" ht="20.25" customHeight="1">
      <c r="A79" s="801"/>
      <c r="B79" s="791"/>
      <c r="C79" s="776"/>
      <c r="D79" s="230" t="s">
        <v>433</v>
      </c>
      <c r="E79" s="437"/>
      <c r="F79" s="333"/>
      <c r="G79" s="333"/>
      <c r="H79" s="333"/>
      <c r="I79" s="334"/>
      <c r="J79" s="785"/>
      <c r="K79" s="785"/>
    </row>
    <row r="80" spans="1:11" ht="20.25" customHeight="1">
      <c r="A80" s="801"/>
      <c r="B80" s="791"/>
      <c r="C80" s="776"/>
      <c r="D80" s="230" t="s">
        <v>253</v>
      </c>
      <c r="E80" s="437">
        <v>4</v>
      </c>
      <c r="F80" s="333"/>
      <c r="G80" s="333"/>
      <c r="H80" s="333"/>
      <c r="I80" s="334"/>
      <c r="J80" s="785"/>
      <c r="K80" s="785"/>
    </row>
    <row r="81" spans="1:11" ht="20.25" customHeight="1">
      <c r="A81" s="801"/>
      <c r="B81" s="791"/>
      <c r="C81" s="186" t="s">
        <v>436</v>
      </c>
      <c r="D81" s="230" t="s">
        <v>435</v>
      </c>
      <c r="E81" s="437"/>
      <c r="F81" s="333"/>
      <c r="G81" s="333"/>
      <c r="H81" s="333"/>
      <c r="I81" s="334"/>
      <c r="J81" s="226">
        <f>SUM(E81:I81)</f>
        <v>0</v>
      </c>
      <c r="K81" s="785"/>
    </row>
    <row r="82" spans="1:11" ht="20.25" customHeight="1">
      <c r="A82" s="801"/>
      <c r="B82" s="791"/>
      <c r="C82" s="793" t="s">
        <v>214</v>
      </c>
      <c r="D82" s="188" t="s">
        <v>437</v>
      </c>
      <c r="E82" s="437"/>
      <c r="F82" s="333"/>
      <c r="G82" s="333"/>
      <c r="H82" s="333"/>
      <c r="I82" s="334"/>
      <c r="J82" s="785">
        <f>SUM(E82:I83)</f>
        <v>11</v>
      </c>
      <c r="K82" s="785"/>
    </row>
    <row r="83" spans="1:11" ht="20.25" customHeight="1">
      <c r="A83" s="801"/>
      <c r="B83" s="791"/>
      <c r="C83" s="793"/>
      <c r="D83" s="188" t="s">
        <v>438</v>
      </c>
      <c r="E83" s="437">
        <v>4</v>
      </c>
      <c r="F83" s="333">
        <v>2</v>
      </c>
      <c r="G83" s="333">
        <v>1</v>
      </c>
      <c r="H83" s="333">
        <v>2</v>
      </c>
      <c r="I83" s="334">
        <v>2</v>
      </c>
      <c r="J83" s="785"/>
      <c r="K83" s="785"/>
    </row>
    <row r="84" spans="1:11" ht="20.25" customHeight="1">
      <c r="A84" s="801"/>
      <c r="B84" s="791"/>
      <c r="C84" s="629"/>
      <c r="D84" s="188" t="s">
        <v>1013</v>
      </c>
      <c r="E84" s="634"/>
      <c r="F84" s="333"/>
      <c r="G84" s="333"/>
      <c r="H84" s="333"/>
      <c r="I84" s="334"/>
      <c r="J84" s="628"/>
      <c r="K84" s="785"/>
    </row>
    <row r="85" spans="1:11" ht="20.25" customHeight="1">
      <c r="A85" s="801"/>
      <c r="B85" s="791"/>
      <c r="C85" s="629"/>
      <c r="D85" s="188" t="s">
        <v>1014</v>
      </c>
      <c r="E85" s="634"/>
      <c r="F85" s="333"/>
      <c r="G85" s="333"/>
      <c r="H85" s="333"/>
      <c r="I85" s="334"/>
      <c r="J85" s="628"/>
      <c r="K85" s="785"/>
    </row>
    <row r="86" spans="1:11" ht="20.25" customHeight="1">
      <c r="A86" s="801"/>
      <c r="B86" s="791"/>
      <c r="C86" s="802" t="s">
        <v>249</v>
      </c>
      <c r="D86" s="188" t="s">
        <v>380</v>
      </c>
      <c r="E86" s="437"/>
      <c r="F86" s="333"/>
      <c r="G86" s="333"/>
      <c r="H86" s="333"/>
      <c r="I86" s="334"/>
      <c r="J86" s="785">
        <f>SUM(E86:I87)</f>
        <v>0</v>
      </c>
      <c r="K86" s="785"/>
    </row>
    <row r="87" spans="1:11" ht="20.25" customHeight="1">
      <c r="A87" s="801"/>
      <c r="B87" s="791"/>
      <c r="C87" s="802"/>
      <c r="D87" s="188" t="s">
        <v>439</v>
      </c>
      <c r="E87" s="437"/>
      <c r="F87" s="333"/>
      <c r="G87" s="333"/>
      <c r="H87" s="333"/>
      <c r="I87" s="334"/>
      <c r="J87" s="785"/>
      <c r="K87" s="785"/>
    </row>
    <row r="88" spans="1:11" ht="20.25" customHeight="1">
      <c r="A88" s="801"/>
      <c r="B88" s="791"/>
      <c r="C88" s="793" t="s">
        <v>282</v>
      </c>
      <c r="D88" s="188" t="s">
        <v>380</v>
      </c>
      <c r="E88" s="437"/>
      <c r="F88" s="333"/>
      <c r="G88" s="333"/>
      <c r="H88" s="333"/>
      <c r="I88" s="334"/>
      <c r="J88" s="785">
        <f>SUM(E88:I89)</f>
        <v>0</v>
      </c>
      <c r="K88" s="785"/>
    </row>
    <row r="89" spans="1:11" ht="20.25" customHeight="1">
      <c r="A89" s="149"/>
      <c r="B89" s="792"/>
      <c r="C89" s="794"/>
      <c r="D89" s="196" t="s">
        <v>439</v>
      </c>
      <c r="E89" s="389"/>
      <c r="F89" s="335"/>
      <c r="G89" s="335"/>
      <c r="H89" s="335"/>
      <c r="I89" s="336"/>
      <c r="J89" s="787"/>
      <c r="K89" s="787"/>
    </row>
    <row r="90" spans="1:11" ht="16.5">
      <c r="A90" s="773"/>
      <c r="B90" s="774"/>
      <c r="C90" s="774"/>
      <c r="D90" s="148"/>
      <c r="E90" s="337">
        <f>SUM(E2:E89)</f>
        <v>47</v>
      </c>
      <c r="F90" s="337">
        <f>SUM(F2:F88)</f>
        <v>3</v>
      </c>
      <c r="G90" s="337">
        <f>SUM(G2:G88)</f>
        <v>8</v>
      </c>
      <c r="H90" s="337">
        <f>SUM(H2:H88)</f>
        <v>6</v>
      </c>
      <c r="I90" s="337">
        <f>SUM(I2:I88)</f>
        <v>22</v>
      </c>
      <c r="J90" s="76">
        <f>SUM(E90:I90)</f>
        <v>86</v>
      </c>
      <c r="K90" s="76">
        <f>SUM(K2:K89)</f>
        <v>82</v>
      </c>
    </row>
    <row r="93" spans="1:11" s="465" customFormat="1">
      <c r="C93" s="468"/>
      <c r="D93" s="469"/>
      <c r="G93" s="470"/>
      <c r="H93" s="470"/>
      <c r="I93" s="470"/>
    </row>
    <row r="94" spans="1:11" s="465" customFormat="1">
      <c r="C94" s="468"/>
      <c r="D94" s="469"/>
      <c r="G94" s="470"/>
      <c r="H94" s="470"/>
      <c r="I94" s="470"/>
    </row>
    <row r="95" spans="1:11" s="465" customFormat="1">
      <c r="C95" s="468"/>
      <c r="D95" s="469"/>
      <c r="G95" s="470"/>
      <c r="H95" s="470"/>
      <c r="I95" s="470"/>
    </row>
    <row r="96" spans="1:11" s="465" customFormat="1">
      <c r="C96" s="468"/>
      <c r="D96" s="469"/>
      <c r="G96" s="470"/>
      <c r="H96" s="470"/>
      <c r="I96" s="470"/>
    </row>
    <row r="97" spans="3:9" s="465" customFormat="1">
      <c r="C97" s="468"/>
      <c r="D97" s="469"/>
      <c r="G97" s="470"/>
      <c r="H97" s="470"/>
      <c r="I97" s="470"/>
    </row>
    <row r="98" spans="3:9" s="465" customFormat="1">
      <c r="C98" s="468"/>
      <c r="D98" s="469"/>
      <c r="G98" s="470"/>
      <c r="H98" s="470"/>
      <c r="I98" s="470"/>
    </row>
    <row r="99" spans="3:9" s="465" customFormat="1">
      <c r="C99" s="468"/>
      <c r="D99" s="469"/>
      <c r="G99" s="470"/>
      <c r="H99" s="470"/>
      <c r="I99" s="470"/>
    </row>
    <row r="100" spans="3:9" s="465" customFormat="1">
      <c r="C100" s="468"/>
      <c r="D100" s="469"/>
      <c r="G100" s="470"/>
      <c r="H100" s="470"/>
      <c r="I100" s="470"/>
    </row>
    <row r="101" spans="3:9" s="465" customFormat="1">
      <c r="C101" s="468"/>
      <c r="D101" s="469"/>
      <c r="G101" s="470"/>
      <c r="H101" s="470"/>
      <c r="I101" s="470"/>
    </row>
    <row r="102" spans="3:9" s="465" customFormat="1">
      <c r="C102" s="468"/>
      <c r="D102" s="469"/>
      <c r="G102" s="470"/>
      <c r="H102" s="470"/>
      <c r="I102" s="470"/>
    </row>
    <row r="103" spans="3:9" s="465" customFormat="1">
      <c r="C103" s="468"/>
      <c r="D103" s="469"/>
      <c r="G103" s="470"/>
      <c r="H103" s="470"/>
      <c r="I103" s="470"/>
    </row>
    <row r="104" spans="3:9" s="465" customFormat="1">
      <c r="C104" s="468"/>
      <c r="D104" s="469"/>
      <c r="G104" s="470"/>
      <c r="H104" s="470"/>
      <c r="I104" s="470"/>
    </row>
    <row r="105" spans="3:9" s="465" customFormat="1">
      <c r="C105" s="468"/>
      <c r="D105" s="469"/>
      <c r="G105" s="470"/>
      <c r="H105" s="470"/>
      <c r="I105" s="470"/>
    </row>
    <row r="106" spans="3:9" s="465" customFormat="1">
      <c r="C106" s="468"/>
      <c r="D106" s="469"/>
      <c r="G106" s="470"/>
      <c r="H106" s="470"/>
      <c r="I106" s="470"/>
    </row>
    <row r="107" spans="3:9" s="465" customFormat="1">
      <c r="C107" s="468"/>
      <c r="D107" s="469"/>
      <c r="G107" s="470"/>
      <c r="H107" s="470"/>
      <c r="I107" s="470"/>
    </row>
    <row r="108" spans="3:9" s="465" customFormat="1">
      <c r="C108" s="468"/>
      <c r="D108" s="469"/>
      <c r="G108" s="470"/>
      <c r="H108" s="470"/>
      <c r="I108" s="470"/>
    </row>
    <row r="109" spans="3:9" s="465" customFormat="1">
      <c r="C109" s="468"/>
      <c r="D109" s="469"/>
      <c r="G109" s="470"/>
      <c r="H109" s="470"/>
      <c r="I109" s="470"/>
    </row>
    <row r="110" spans="3:9" s="465" customFormat="1">
      <c r="C110" s="468"/>
      <c r="D110" s="469"/>
      <c r="G110" s="470"/>
      <c r="H110" s="470"/>
      <c r="I110" s="470"/>
    </row>
    <row r="111" spans="3:9" s="465" customFormat="1">
      <c r="C111" s="468"/>
      <c r="D111" s="469"/>
      <c r="G111" s="470"/>
      <c r="H111" s="470"/>
      <c r="I111" s="470"/>
    </row>
    <row r="112" spans="3:9" s="465" customFormat="1">
      <c r="C112" s="468"/>
      <c r="D112" s="469"/>
      <c r="G112" s="470"/>
      <c r="H112" s="470"/>
      <c r="I112" s="470"/>
    </row>
    <row r="113" spans="3:9" s="465" customFormat="1">
      <c r="C113" s="468"/>
      <c r="D113" s="469"/>
      <c r="G113" s="470"/>
      <c r="H113" s="470"/>
      <c r="I113" s="470"/>
    </row>
    <row r="114" spans="3:9" s="465" customFormat="1">
      <c r="C114" s="468"/>
      <c r="D114" s="469"/>
      <c r="G114" s="470"/>
      <c r="H114" s="470"/>
      <c r="I114" s="470"/>
    </row>
    <row r="115" spans="3:9" s="465" customFormat="1">
      <c r="C115" s="468"/>
      <c r="D115" s="469"/>
      <c r="G115" s="470"/>
      <c r="H115" s="470"/>
      <c r="I115" s="470"/>
    </row>
    <row r="116" spans="3:9" s="465" customFormat="1">
      <c r="C116" s="468"/>
      <c r="D116" s="469"/>
      <c r="G116" s="470"/>
      <c r="H116" s="470"/>
      <c r="I116" s="470"/>
    </row>
    <row r="117" spans="3:9" s="465" customFormat="1">
      <c r="C117" s="468"/>
      <c r="D117" s="469"/>
      <c r="G117" s="470"/>
      <c r="H117" s="470"/>
      <c r="I117" s="470"/>
    </row>
    <row r="118" spans="3:9" s="465" customFormat="1">
      <c r="C118" s="468"/>
      <c r="D118" s="469"/>
      <c r="G118" s="470"/>
      <c r="H118" s="470"/>
      <c r="I118" s="470"/>
    </row>
    <row r="119" spans="3:9" s="465" customFormat="1">
      <c r="C119" s="468"/>
      <c r="D119" s="469"/>
      <c r="G119" s="470"/>
      <c r="H119" s="470"/>
      <c r="I119" s="470"/>
    </row>
    <row r="120" spans="3:9" s="465" customFormat="1">
      <c r="C120" s="468"/>
      <c r="D120" s="469"/>
      <c r="G120" s="470"/>
      <c r="H120" s="470"/>
      <c r="I120" s="470"/>
    </row>
    <row r="121" spans="3:9" s="465" customFormat="1">
      <c r="C121" s="468"/>
      <c r="D121" s="469"/>
      <c r="G121" s="470"/>
      <c r="H121" s="470"/>
      <c r="I121" s="470"/>
    </row>
    <row r="122" spans="3:9" s="465" customFormat="1">
      <c r="C122" s="468"/>
      <c r="D122" s="469"/>
      <c r="G122" s="470"/>
      <c r="H122" s="470"/>
      <c r="I122" s="470"/>
    </row>
    <row r="123" spans="3:9" s="465" customFormat="1">
      <c r="C123" s="468"/>
      <c r="D123" s="469"/>
      <c r="G123" s="470"/>
      <c r="H123" s="470"/>
      <c r="I123" s="470"/>
    </row>
    <row r="124" spans="3:9" s="465" customFormat="1">
      <c r="C124" s="468"/>
      <c r="D124" s="469"/>
      <c r="G124" s="470"/>
      <c r="H124" s="470"/>
      <c r="I124" s="470"/>
    </row>
    <row r="125" spans="3:9" s="465" customFormat="1">
      <c r="C125" s="468"/>
      <c r="D125" s="469"/>
      <c r="G125" s="470"/>
      <c r="H125" s="470"/>
      <c r="I125" s="470"/>
    </row>
    <row r="126" spans="3:9" s="465" customFormat="1">
      <c r="C126" s="468"/>
      <c r="D126" s="469"/>
      <c r="G126" s="470"/>
      <c r="H126" s="470"/>
      <c r="I126" s="470"/>
    </row>
    <row r="127" spans="3:9" s="465" customFormat="1">
      <c r="C127" s="468"/>
      <c r="D127" s="469"/>
      <c r="G127" s="470"/>
      <c r="H127" s="470"/>
      <c r="I127" s="470"/>
    </row>
    <row r="128" spans="3:9" s="465" customFormat="1">
      <c r="C128" s="468"/>
      <c r="D128" s="469"/>
      <c r="G128" s="470"/>
      <c r="H128" s="470"/>
      <c r="I128" s="470"/>
    </row>
    <row r="129" spans="3:9" s="465" customFormat="1">
      <c r="C129" s="468"/>
      <c r="D129" s="469"/>
      <c r="G129" s="470"/>
      <c r="H129" s="470"/>
      <c r="I129" s="470"/>
    </row>
    <row r="130" spans="3:9" s="465" customFormat="1">
      <c r="C130" s="468"/>
      <c r="D130" s="469"/>
      <c r="G130" s="470"/>
      <c r="H130" s="470"/>
      <c r="I130" s="470"/>
    </row>
    <row r="131" spans="3:9" s="465" customFormat="1">
      <c r="C131" s="468"/>
      <c r="D131" s="469"/>
      <c r="G131" s="470"/>
      <c r="H131" s="470"/>
      <c r="I131" s="470"/>
    </row>
    <row r="132" spans="3:9" s="465" customFormat="1">
      <c r="C132" s="468"/>
      <c r="D132" s="469"/>
      <c r="G132" s="470"/>
      <c r="H132" s="470"/>
      <c r="I132" s="470"/>
    </row>
    <row r="133" spans="3:9" s="465" customFormat="1">
      <c r="C133" s="468"/>
      <c r="D133" s="469"/>
      <c r="G133" s="470"/>
      <c r="H133" s="470"/>
      <c r="I133" s="470"/>
    </row>
    <row r="134" spans="3:9" s="465" customFormat="1">
      <c r="C134" s="468"/>
      <c r="D134" s="469"/>
      <c r="G134" s="470"/>
      <c r="H134" s="470"/>
      <c r="I134" s="470"/>
    </row>
    <row r="135" spans="3:9" s="465" customFormat="1">
      <c r="C135" s="468"/>
      <c r="D135" s="469"/>
      <c r="G135" s="470"/>
      <c r="H135" s="470"/>
      <c r="I135" s="470"/>
    </row>
    <row r="136" spans="3:9" s="465" customFormat="1">
      <c r="C136" s="468"/>
      <c r="D136" s="469"/>
      <c r="G136" s="470"/>
      <c r="H136" s="470"/>
      <c r="I136" s="470"/>
    </row>
    <row r="137" spans="3:9" s="465" customFormat="1">
      <c r="C137" s="468"/>
      <c r="D137" s="469"/>
      <c r="G137" s="470"/>
      <c r="H137" s="470"/>
      <c r="I137" s="470"/>
    </row>
    <row r="138" spans="3:9" s="465" customFormat="1">
      <c r="C138" s="468"/>
      <c r="D138" s="469"/>
      <c r="G138" s="470"/>
      <c r="H138" s="470"/>
      <c r="I138" s="470"/>
    </row>
    <row r="139" spans="3:9" s="465" customFormat="1">
      <c r="C139" s="468"/>
      <c r="D139" s="469"/>
      <c r="G139" s="470"/>
      <c r="H139" s="470"/>
      <c r="I139" s="470"/>
    </row>
    <row r="140" spans="3:9" s="465" customFormat="1">
      <c r="C140" s="468"/>
      <c r="D140" s="469"/>
      <c r="G140" s="470"/>
      <c r="H140" s="470"/>
      <c r="I140" s="470"/>
    </row>
    <row r="141" spans="3:9" s="465" customFormat="1">
      <c r="C141" s="468"/>
      <c r="D141" s="469"/>
      <c r="G141" s="470"/>
      <c r="H141" s="470"/>
      <c r="I141" s="470"/>
    </row>
    <row r="142" spans="3:9" s="465" customFormat="1">
      <c r="C142" s="468"/>
      <c r="D142" s="469"/>
      <c r="G142" s="470"/>
      <c r="H142" s="470"/>
      <c r="I142" s="470"/>
    </row>
    <row r="143" spans="3:9" s="465" customFormat="1">
      <c r="C143" s="468"/>
      <c r="D143" s="469"/>
      <c r="G143" s="470"/>
      <c r="H143" s="470"/>
      <c r="I143" s="470"/>
    </row>
    <row r="144" spans="3:9" s="465" customFormat="1">
      <c r="C144" s="468"/>
      <c r="D144" s="469"/>
      <c r="G144" s="470"/>
      <c r="H144" s="470"/>
      <c r="I144" s="470"/>
    </row>
    <row r="145" spans="3:9" s="465" customFormat="1">
      <c r="C145" s="468"/>
      <c r="D145" s="469"/>
      <c r="G145" s="470"/>
      <c r="H145" s="470"/>
      <c r="I145" s="470"/>
    </row>
    <row r="146" spans="3:9" s="465" customFormat="1">
      <c r="C146" s="468"/>
      <c r="D146" s="469"/>
      <c r="G146" s="470"/>
      <c r="H146" s="470"/>
      <c r="I146" s="470"/>
    </row>
    <row r="147" spans="3:9" s="465" customFormat="1">
      <c r="C147" s="468"/>
      <c r="D147" s="469"/>
      <c r="G147" s="470"/>
      <c r="H147" s="470"/>
      <c r="I147" s="470"/>
    </row>
    <row r="148" spans="3:9" s="465" customFormat="1">
      <c r="C148" s="468"/>
      <c r="D148" s="469"/>
      <c r="G148" s="470"/>
      <c r="H148" s="470"/>
      <c r="I148" s="470"/>
    </row>
    <row r="149" spans="3:9" s="465" customFormat="1">
      <c r="C149" s="468"/>
      <c r="D149" s="469"/>
      <c r="G149" s="470"/>
      <c r="H149" s="470"/>
      <c r="I149" s="470"/>
    </row>
    <row r="150" spans="3:9" s="465" customFormat="1">
      <c r="C150" s="468"/>
      <c r="D150" s="469"/>
      <c r="G150" s="470"/>
      <c r="H150" s="470"/>
      <c r="I150" s="470"/>
    </row>
    <row r="151" spans="3:9" s="465" customFormat="1">
      <c r="C151" s="468"/>
      <c r="D151" s="469"/>
      <c r="G151" s="470"/>
      <c r="H151" s="470"/>
      <c r="I151" s="470"/>
    </row>
    <row r="152" spans="3:9" s="465" customFormat="1">
      <c r="C152" s="468"/>
      <c r="D152" s="469"/>
      <c r="G152" s="470"/>
      <c r="H152" s="470"/>
      <c r="I152" s="470"/>
    </row>
    <row r="153" spans="3:9" s="465" customFormat="1">
      <c r="C153" s="468"/>
      <c r="D153" s="469"/>
      <c r="G153" s="470"/>
      <c r="H153" s="470"/>
      <c r="I153" s="470"/>
    </row>
    <row r="154" spans="3:9" s="465" customFormat="1">
      <c r="C154" s="468"/>
      <c r="D154" s="469"/>
      <c r="G154" s="470"/>
      <c r="H154" s="470"/>
      <c r="I154" s="470"/>
    </row>
    <row r="155" spans="3:9" s="465" customFormat="1">
      <c r="C155" s="468"/>
      <c r="D155" s="469"/>
      <c r="G155" s="470"/>
      <c r="H155" s="470"/>
      <c r="I155" s="470"/>
    </row>
    <row r="156" spans="3:9" s="465" customFormat="1">
      <c r="C156" s="468"/>
      <c r="D156" s="469"/>
      <c r="G156" s="470"/>
      <c r="H156" s="470"/>
      <c r="I156" s="470"/>
    </row>
    <row r="157" spans="3:9" s="465" customFormat="1">
      <c r="C157" s="468"/>
      <c r="D157" s="469"/>
      <c r="G157" s="470"/>
      <c r="H157" s="470"/>
      <c r="I157" s="470"/>
    </row>
    <row r="158" spans="3:9" s="465" customFormat="1">
      <c r="C158" s="468"/>
      <c r="D158" s="469"/>
      <c r="G158" s="470"/>
      <c r="H158" s="470"/>
      <c r="I158" s="470"/>
    </row>
    <row r="159" spans="3:9" s="465" customFormat="1">
      <c r="C159" s="468"/>
      <c r="D159" s="469"/>
      <c r="G159" s="470"/>
      <c r="H159" s="470"/>
      <c r="I159" s="470"/>
    </row>
    <row r="160" spans="3:9" s="465" customFormat="1">
      <c r="C160" s="468"/>
      <c r="D160" s="469"/>
      <c r="G160" s="470"/>
      <c r="H160" s="470"/>
      <c r="I160" s="470"/>
    </row>
    <row r="161" spans="3:9" s="465" customFormat="1">
      <c r="C161" s="468"/>
      <c r="D161" s="469"/>
      <c r="G161" s="470"/>
      <c r="H161" s="470"/>
      <c r="I161" s="470"/>
    </row>
    <row r="162" spans="3:9" s="465" customFormat="1">
      <c r="C162" s="468"/>
      <c r="D162" s="469"/>
      <c r="G162" s="470"/>
      <c r="H162" s="470"/>
      <c r="I162" s="470"/>
    </row>
    <row r="163" spans="3:9" s="465" customFormat="1">
      <c r="C163" s="468"/>
      <c r="D163" s="469"/>
      <c r="G163" s="470"/>
      <c r="H163" s="470"/>
      <c r="I163" s="470"/>
    </row>
    <row r="164" spans="3:9" s="465" customFormat="1">
      <c r="C164" s="468"/>
      <c r="D164" s="469"/>
      <c r="G164" s="470"/>
      <c r="H164" s="470"/>
      <c r="I164" s="470"/>
    </row>
    <row r="165" spans="3:9" s="465" customFormat="1">
      <c r="C165" s="468"/>
      <c r="D165" s="469"/>
      <c r="G165" s="470"/>
      <c r="H165" s="470"/>
      <c r="I165" s="470"/>
    </row>
    <row r="166" spans="3:9" s="465" customFormat="1">
      <c r="C166" s="468"/>
      <c r="D166" s="469"/>
      <c r="G166" s="470"/>
      <c r="H166" s="470"/>
      <c r="I166" s="470"/>
    </row>
    <row r="167" spans="3:9" s="465" customFormat="1">
      <c r="C167" s="468"/>
      <c r="D167" s="469"/>
      <c r="G167" s="470"/>
      <c r="H167" s="470"/>
      <c r="I167" s="470"/>
    </row>
    <row r="168" spans="3:9" s="465" customFormat="1">
      <c r="C168" s="468"/>
      <c r="D168" s="469"/>
      <c r="G168" s="470"/>
      <c r="H168" s="470"/>
      <c r="I168" s="470"/>
    </row>
    <row r="169" spans="3:9" s="465" customFormat="1">
      <c r="C169" s="468"/>
      <c r="D169" s="469"/>
      <c r="G169" s="470"/>
      <c r="H169" s="470"/>
      <c r="I169" s="470"/>
    </row>
    <row r="170" spans="3:9" s="465" customFormat="1">
      <c r="C170" s="468"/>
      <c r="D170" s="469"/>
      <c r="G170" s="470"/>
      <c r="H170" s="470"/>
      <c r="I170" s="470"/>
    </row>
    <row r="171" spans="3:9" s="465" customFormat="1">
      <c r="C171" s="468"/>
      <c r="D171" s="469"/>
      <c r="G171" s="470"/>
      <c r="H171" s="470"/>
      <c r="I171" s="470"/>
    </row>
    <row r="172" spans="3:9" s="465" customFormat="1">
      <c r="C172" s="468"/>
      <c r="D172" s="469"/>
      <c r="G172" s="470"/>
      <c r="H172" s="470"/>
      <c r="I172" s="470"/>
    </row>
    <row r="173" spans="3:9" s="465" customFormat="1">
      <c r="C173" s="468"/>
      <c r="D173" s="469"/>
      <c r="G173" s="470"/>
      <c r="H173" s="470"/>
      <c r="I173" s="470"/>
    </row>
    <row r="174" spans="3:9" s="465" customFormat="1">
      <c r="C174" s="468"/>
      <c r="D174" s="469"/>
      <c r="G174" s="470"/>
      <c r="H174" s="470"/>
      <c r="I174" s="470"/>
    </row>
    <row r="175" spans="3:9" s="465" customFormat="1">
      <c r="C175" s="468"/>
      <c r="D175" s="469"/>
      <c r="G175" s="470"/>
      <c r="H175" s="470"/>
      <c r="I175" s="470"/>
    </row>
    <row r="176" spans="3:9" s="465" customFormat="1">
      <c r="C176" s="468"/>
      <c r="D176" s="469"/>
      <c r="G176" s="470"/>
      <c r="H176" s="470"/>
      <c r="I176" s="470"/>
    </row>
    <row r="177" spans="3:9" s="465" customFormat="1">
      <c r="C177" s="468"/>
      <c r="D177" s="469"/>
      <c r="G177" s="470"/>
      <c r="H177" s="470"/>
      <c r="I177" s="470"/>
    </row>
    <row r="178" spans="3:9" s="465" customFormat="1">
      <c r="C178" s="468"/>
      <c r="D178" s="469"/>
      <c r="G178" s="470"/>
      <c r="H178" s="470"/>
      <c r="I178" s="470"/>
    </row>
    <row r="179" spans="3:9" s="465" customFormat="1">
      <c r="C179" s="468"/>
      <c r="D179" s="469"/>
      <c r="G179" s="470"/>
      <c r="H179" s="470"/>
      <c r="I179" s="470"/>
    </row>
    <row r="180" spans="3:9" s="465" customFormat="1">
      <c r="C180" s="468"/>
      <c r="D180" s="469"/>
      <c r="G180" s="470"/>
      <c r="H180" s="470"/>
      <c r="I180" s="470"/>
    </row>
    <row r="181" spans="3:9" s="465" customFormat="1">
      <c r="C181" s="468"/>
      <c r="D181" s="469"/>
      <c r="G181" s="470"/>
      <c r="H181" s="470"/>
      <c r="I181" s="470"/>
    </row>
    <row r="182" spans="3:9" s="465" customFormat="1">
      <c r="C182" s="468"/>
      <c r="D182" s="469"/>
      <c r="G182" s="470"/>
      <c r="H182" s="470"/>
      <c r="I182" s="470"/>
    </row>
    <row r="183" spans="3:9" s="465" customFormat="1">
      <c r="C183" s="468"/>
      <c r="D183" s="469"/>
      <c r="G183" s="470"/>
      <c r="H183" s="470"/>
      <c r="I183" s="470"/>
    </row>
    <row r="184" spans="3:9" s="465" customFormat="1">
      <c r="C184" s="468"/>
      <c r="D184" s="469"/>
      <c r="G184" s="470"/>
      <c r="H184" s="470"/>
      <c r="I184" s="470"/>
    </row>
    <row r="185" spans="3:9" s="465" customFormat="1">
      <c r="C185" s="468"/>
      <c r="D185" s="469"/>
      <c r="G185" s="470"/>
      <c r="H185" s="470"/>
      <c r="I185" s="470"/>
    </row>
    <row r="186" spans="3:9" s="465" customFormat="1">
      <c r="C186" s="468"/>
      <c r="D186" s="469"/>
      <c r="G186" s="470"/>
      <c r="H186" s="470"/>
      <c r="I186" s="470"/>
    </row>
    <row r="187" spans="3:9" s="465" customFormat="1">
      <c r="C187" s="468"/>
      <c r="D187" s="469"/>
      <c r="G187" s="470"/>
      <c r="H187" s="470"/>
      <c r="I187" s="470"/>
    </row>
    <row r="188" spans="3:9" s="465" customFormat="1">
      <c r="C188" s="468"/>
      <c r="D188" s="469"/>
      <c r="G188" s="470"/>
      <c r="H188" s="470"/>
      <c r="I188" s="470"/>
    </row>
    <row r="189" spans="3:9" s="465" customFormat="1">
      <c r="C189" s="468"/>
      <c r="D189" s="469"/>
      <c r="G189" s="470"/>
      <c r="H189" s="470"/>
      <c r="I189" s="470"/>
    </row>
    <row r="190" spans="3:9" s="465" customFormat="1">
      <c r="C190" s="468"/>
      <c r="D190" s="469"/>
      <c r="G190" s="470"/>
      <c r="H190" s="470"/>
      <c r="I190" s="470"/>
    </row>
    <row r="191" spans="3:9" s="465" customFormat="1">
      <c r="C191" s="468"/>
      <c r="D191" s="469"/>
      <c r="G191" s="470"/>
      <c r="H191" s="470"/>
      <c r="I191" s="470"/>
    </row>
    <row r="192" spans="3:9" s="465" customFormat="1">
      <c r="C192" s="468"/>
      <c r="D192" s="469"/>
      <c r="G192" s="470"/>
      <c r="H192" s="470"/>
      <c r="I192" s="470"/>
    </row>
    <row r="193" spans="3:9" s="465" customFormat="1">
      <c r="C193" s="468"/>
      <c r="D193" s="469"/>
      <c r="G193" s="470"/>
      <c r="H193" s="470"/>
      <c r="I193" s="470"/>
    </row>
    <row r="194" spans="3:9" s="465" customFormat="1">
      <c r="C194" s="468"/>
      <c r="D194" s="469"/>
      <c r="G194" s="470"/>
      <c r="H194" s="470"/>
      <c r="I194" s="470"/>
    </row>
    <row r="195" spans="3:9" s="465" customFormat="1">
      <c r="C195" s="468"/>
      <c r="D195" s="469"/>
      <c r="G195" s="470"/>
      <c r="H195" s="470"/>
      <c r="I195" s="470"/>
    </row>
    <row r="196" spans="3:9" s="465" customFormat="1">
      <c r="C196" s="468"/>
      <c r="D196" s="469"/>
      <c r="G196" s="470"/>
      <c r="H196" s="470"/>
      <c r="I196" s="470"/>
    </row>
    <row r="197" spans="3:9" s="465" customFormat="1">
      <c r="C197" s="468"/>
      <c r="D197" s="469"/>
      <c r="G197" s="470"/>
      <c r="H197" s="470"/>
      <c r="I197" s="470"/>
    </row>
    <row r="198" spans="3:9" s="465" customFormat="1">
      <c r="C198" s="468"/>
      <c r="D198" s="469"/>
      <c r="G198" s="470"/>
      <c r="H198" s="470"/>
      <c r="I198" s="470"/>
    </row>
    <row r="199" spans="3:9" s="465" customFormat="1">
      <c r="C199" s="468"/>
      <c r="D199" s="469"/>
      <c r="G199" s="470"/>
      <c r="H199" s="470"/>
      <c r="I199" s="470"/>
    </row>
    <row r="200" spans="3:9" s="465" customFormat="1">
      <c r="C200" s="468"/>
      <c r="D200" s="469"/>
      <c r="G200" s="470"/>
      <c r="H200" s="470"/>
      <c r="I200" s="470"/>
    </row>
    <row r="201" spans="3:9" s="465" customFormat="1">
      <c r="C201" s="468"/>
      <c r="D201" s="469"/>
      <c r="G201" s="470"/>
      <c r="H201" s="470"/>
      <c r="I201" s="470"/>
    </row>
    <row r="202" spans="3:9" s="465" customFormat="1">
      <c r="C202" s="468"/>
      <c r="D202" s="469"/>
      <c r="G202" s="470"/>
      <c r="H202" s="470"/>
      <c r="I202" s="470"/>
    </row>
    <row r="203" spans="3:9" s="465" customFormat="1">
      <c r="C203" s="468"/>
      <c r="D203" s="469"/>
      <c r="G203" s="470"/>
      <c r="H203" s="470"/>
      <c r="I203" s="470"/>
    </row>
    <row r="204" spans="3:9" s="465" customFormat="1">
      <c r="C204" s="468"/>
      <c r="D204" s="469"/>
      <c r="G204" s="470"/>
      <c r="H204" s="470"/>
      <c r="I204" s="470"/>
    </row>
    <row r="205" spans="3:9" s="465" customFormat="1">
      <c r="C205" s="468"/>
      <c r="D205" s="469"/>
      <c r="G205" s="470"/>
      <c r="H205" s="470"/>
      <c r="I205" s="470"/>
    </row>
    <row r="206" spans="3:9" s="465" customFormat="1">
      <c r="C206" s="468"/>
      <c r="D206" s="469"/>
      <c r="G206" s="470"/>
      <c r="H206" s="470"/>
      <c r="I206" s="470"/>
    </row>
    <row r="207" spans="3:9" s="465" customFormat="1">
      <c r="C207" s="468"/>
      <c r="D207" s="469"/>
      <c r="G207" s="470"/>
      <c r="H207" s="470"/>
      <c r="I207" s="470"/>
    </row>
    <row r="208" spans="3:9" s="465" customFormat="1">
      <c r="C208" s="468"/>
      <c r="D208" s="469"/>
      <c r="G208" s="470"/>
      <c r="H208" s="470"/>
      <c r="I208" s="470"/>
    </row>
    <row r="209" spans="3:9" s="465" customFormat="1">
      <c r="C209" s="468"/>
      <c r="D209" s="469"/>
      <c r="G209" s="470"/>
      <c r="H209" s="470"/>
      <c r="I209" s="470"/>
    </row>
    <row r="210" spans="3:9" s="465" customFormat="1">
      <c r="C210" s="468"/>
      <c r="D210" s="469"/>
      <c r="G210" s="470"/>
      <c r="H210" s="470"/>
      <c r="I210" s="470"/>
    </row>
    <row r="211" spans="3:9" s="465" customFormat="1">
      <c r="C211" s="468"/>
      <c r="D211" s="469"/>
      <c r="G211" s="470"/>
      <c r="H211" s="470"/>
      <c r="I211" s="470"/>
    </row>
    <row r="212" spans="3:9" s="465" customFormat="1">
      <c r="C212" s="468"/>
      <c r="D212" s="469"/>
      <c r="G212" s="470"/>
      <c r="H212" s="470"/>
      <c r="I212" s="470"/>
    </row>
    <row r="213" spans="3:9" s="465" customFormat="1">
      <c r="C213" s="468"/>
      <c r="D213" s="469"/>
      <c r="G213" s="470"/>
      <c r="H213" s="470"/>
      <c r="I213" s="470"/>
    </row>
    <row r="214" spans="3:9" s="465" customFormat="1">
      <c r="C214" s="468"/>
      <c r="D214" s="469"/>
      <c r="G214" s="470"/>
      <c r="H214" s="470"/>
      <c r="I214" s="470"/>
    </row>
    <row r="215" spans="3:9" s="465" customFormat="1">
      <c r="C215" s="468"/>
      <c r="D215" s="469"/>
      <c r="G215" s="470"/>
      <c r="H215" s="470"/>
      <c r="I215" s="470"/>
    </row>
    <row r="216" spans="3:9" s="465" customFormat="1">
      <c r="C216" s="468"/>
      <c r="D216" s="469"/>
      <c r="G216" s="470"/>
      <c r="H216" s="470"/>
      <c r="I216" s="470"/>
    </row>
    <row r="217" spans="3:9" s="465" customFormat="1">
      <c r="C217" s="468"/>
      <c r="D217" s="469"/>
      <c r="G217" s="470"/>
      <c r="H217" s="470"/>
      <c r="I217" s="470"/>
    </row>
    <row r="218" spans="3:9" s="465" customFormat="1">
      <c r="C218" s="468"/>
      <c r="D218" s="469"/>
      <c r="G218" s="470"/>
      <c r="H218" s="470"/>
      <c r="I218" s="470"/>
    </row>
    <row r="219" spans="3:9" s="465" customFormat="1">
      <c r="C219" s="468"/>
      <c r="D219" s="469"/>
      <c r="G219" s="470"/>
      <c r="H219" s="470"/>
      <c r="I219" s="470"/>
    </row>
    <row r="220" spans="3:9" s="465" customFormat="1">
      <c r="C220" s="468"/>
      <c r="D220" s="469"/>
      <c r="G220" s="470"/>
      <c r="H220" s="470"/>
      <c r="I220" s="470"/>
    </row>
    <row r="221" spans="3:9" s="465" customFormat="1">
      <c r="C221" s="468"/>
      <c r="D221" s="469"/>
      <c r="G221" s="470"/>
      <c r="H221" s="470"/>
      <c r="I221" s="470"/>
    </row>
    <row r="222" spans="3:9" s="465" customFormat="1">
      <c r="C222" s="468"/>
      <c r="D222" s="469"/>
      <c r="G222" s="470"/>
      <c r="H222" s="470"/>
      <c r="I222" s="470"/>
    </row>
    <row r="223" spans="3:9" s="465" customFormat="1">
      <c r="C223" s="468"/>
      <c r="D223" s="469"/>
      <c r="G223" s="470"/>
      <c r="H223" s="470"/>
      <c r="I223" s="470"/>
    </row>
    <row r="224" spans="3:9" s="465" customFormat="1">
      <c r="C224" s="468"/>
      <c r="D224" s="469"/>
      <c r="G224" s="470"/>
      <c r="H224" s="470"/>
      <c r="I224" s="470"/>
    </row>
    <row r="225" spans="3:9" s="465" customFormat="1">
      <c r="C225" s="468"/>
      <c r="D225" s="469"/>
      <c r="G225" s="470"/>
      <c r="H225" s="470"/>
      <c r="I225" s="470"/>
    </row>
    <row r="226" spans="3:9" s="465" customFormat="1">
      <c r="C226" s="468"/>
      <c r="D226" s="469"/>
      <c r="G226" s="470"/>
      <c r="H226" s="470"/>
      <c r="I226" s="470"/>
    </row>
    <row r="227" spans="3:9" s="465" customFormat="1">
      <c r="C227" s="468"/>
      <c r="D227" s="469"/>
      <c r="G227" s="470"/>
      <c r="H227" s="470"/>
      <c r="I227" s="470"/>
    </row>
    <row r="228" spans="3:9" s="465" customFormat="1">
      <c r="C228" s="468"/>
      <c r="D228" s="469"/>
      <c r="G228" s="470"/>
      <c r="H228" s="470"/>
      <c r="I228" s="470"/>
    </row>
    <row r="229" spans="3:9" s="465" customFormat="1">
      <c r="C229" s="468"/>
      <c r="D229" s="469"/>
      <c r="G229" s="470"/>
      <c r="H229" s="470"/>
      <c r="I229" s="470"/>
    </row>
    <row r="230" spans="3:9" s="465" customFormat="1">
      <c r="C230" s="468"/>
      <c r="D230" s="469"/>
      <c r="G230" s="470"/>
      <c r="H230" s="470"/>
      <c r="I230" s="470"/>
    </row>
    <row r="231" spans="3:9" s="465" customFormat="1">
      <c r="C231" s="468"/>
      <c r="D231" s="469"/>
      <c r="G231" s="470"/>
      <c r="H231" s="470"/>
      <c r="I231" s="470"/>
    </row>
    <row r="232" spans="3:9" s="465" customFormat="1">
      <c r="C232" s="468"/>
      <c r="D232" s="469"/>
      <c r="G232" s="470"/>
      <c r="H232" s="470"/>
      <c r="I232" s="470"/>
    </row>
    <row r="233" spans="3:9" s="465" customFormat="1">
      <c r="C233" s="468"/>
      <c r="D233" s="469"/>
      <c r="G233" s="470"/>
      <c r="H233" s="470"/>
      <c r="I233" s="470"/>
    </row>
    <row r="234" spans="3:9" s="465" customFormat="1">
      <c r="C234" s="468"/>
      <c r="D234" s="469"/>
      <c r="G234" s="470"/>
      <c r="H234" s="470"/>
      <c r="I234" s="470"/>
    </row>
    <row r="235" spans="3:9" s="465" customFormat="1">
      <c r="C235" s="468"/>
      <c r="D235" s="469"/>
      <c r="G235" s="470"/>
      <c r="H235" s="470"/>
      <c r="I235" s="470"/>
    </row>
    <row r="236" spans="3:9" s="465" customFormat="1">
      <c r="C236" s="468"/>
      <c r="D236" s="469"/>
      <c r="G236" s="470"/>
      <c r="H236" s="470"/>
      <c r="I236" s="470"/>
    </row>
    <row r="237" spans="3:9" s="465" customFormat="1">
      <c r="C237" s="468"/>
      <c r="D237" s="469"/>
      <c r="G237" s="470"/>
      <c r="H237" s="470"/>
      <c r="I237" s="470"/>
    </row>
    <row r="238" spans="3:9" s="465" customFormat="1">
      <c r="C238" s="468"/>
      <c r="D238" s="469"/>
      <c r="G238" s="470"/>
      <c r="H238" s="470"/>
      <c r="I238" s="470"/>
    </row>
    <row r="239" spans="3:9" s="465" customFormat="1">
      <c r="C239" s="468"/>
      <c r="D239" s="469"/>
      <c r="G239" s="470"/>
      <c r="H239" s="470"/>
      <c r="I239" s="470"/>
    </row>
    <row r="240" spans="3:9" s="465" customFormat="1">
      <c r="C240" s="468"/>
      <c r="D240" s="469"/>
      <c r="G240" s="470"/>
      <c r="H240" s="470"/>
      <c r="I240" s="470"/>
    </row>
    <row r="241" spans="3:9" s="465" customFormat="1">
      <c r="C241" s="468"/>
      <c r="D241" s="469"/>
      <c r="G241" s="470"/>
      <c r="H241" s="470"/>
      <c r="I241" s="470"/>
    </row>
    <row r="242" spans="3:9" s="465" customFormat="1">
      <c r="C242" s="468"/>
      <c r="D242" s="469"/>
      <c r="G242" s="470"/>
      <c r="H242" s="470"/>
      <c r="I242" s="470"/>
    </row>
    <row r="243" spans="3:9" s="465" customFormat="1">
      <c r="C243" s="468"/>
      <c r="D243" s="469"/>
      <c r="G243" s="470"/>
      <c r="H243" s="470"/>
      <c r="I243" s="470"/>
    </row>
    <row r="244" spans="3:9" s="465" customFormat="1">
      <c r="C244" s="468"/>
      <c r="D244" s="469"/>
      <c r="G244" s="470"/>
      <c r="H244" s="470"/>
      <c r="I244" s="470"/>
    </row>
    <row r="245" spans="3:9" s="465" customFormat="1">
      <c r="C245" s="468"/>
      <c r="D245" s="469"/>
      <c r="G245" s="470"/>
      <c r="H245" s="470"/>
      <c r="I245" s="470"/>
    </row>
    <row r="246" spans="3:9" s="465" customFormat="1">
      <c r="C246" s="468"/>
      <c r="D246" s="469"/>
      <c r="G246" s="470"/>
      <c r="H246" s="470"/>
      <c r="I246" s="470"/>
    </row>
    <row r="247" spans="3:9" s="465" customFormat="1">
      <c r="C247" s="468"/>
      <c r="D247" s="469"/>
      <c r="G247" s="470"/>
      <c r="H247" s="470"/>
      <c r="I247" s="470"/>
    </row>
    <row r="248" spans="3:9" s="465" customFormat="1">
      <c r="C248" s="468"/>
      <c r="D248" s="469"/>
      <c r="G248" s="470"/>
      <c r="H248" s="470"/>
      <c r="I248" s="470"/>
    </row>
    <row r="249" spans="3:9" s="465" customFormat="1">
      <c r="C249" s="468"/>
      <c r="D249" s="469"/>
      <c r="G249" s="470"/>
      <c r="H249" s="470"/>
      <c r="I249" s="470"/>
    </row>
    <row r="250" spans="3:9" s="465" customFormat="1">
      <c r="C250" s="468"/>
      <c r="D250" s="469"/>
      <c r="G250" s="470"/>
      <c r="H250" s="470"/>
      <c r="I250" s="470"/>
    </row>
    <row r="251" spans="3:9" s="465" customFormat="1">
      <c r="C251" s="468"/>
      <c r="D251" s="469"/>
      <c r="G251" s="470"/>
      <c r="H251" s="470"/>
      <c r="I251" s="470"/>
    </row>
    <row r="252" spans="3:9" s="465" customFormat="1">
      <c r="C252" s="468"/>
      <c r="D252" s="469"/>
      <c r="G252" s="470"/>
      <c r="H252" s="470"/>
      <c r="I252" s="470"/>
    </row>
    <row r="253" spans="3:9" s="465" customFormat="1">
      <c r="C253" s="468"/>
      <c r="D253" s="469"/>
      <c r="G253" s="470"/>
      <c r="H253" s="470"/>
      <c r="I253" s="470"/>
    </row>
    <row r="254" spans="3:9" s="465" customFormat="1">
      <c r="C254" s="468"/>
      <c r="D254" s="469"/>
      <c r="G254" s="470"/>
      <c r="H254" s="470"/>
      <c r="I254" s="470"/>
    </row>
    <row r="255" spans="3:9" s="465" customFormat="1">
      <c r="C255" s="468"/>
      <c r="D255" s="469"/>
      <c r="G255" s="470"/>
      <c r="H255" s="470"/>
      <c r="I255" s="470"/>
    </row>
    <row r="256" spans="3:9" s="465" customFormat="1">
      <c r="C256" s="468"/>
      <c r="D256" s="469"/>
      <c r="G256" s="470"/>
      <c r="H256" s="470"/>
      <c r="I256" s="470"/>
    </row>
    <row r="257" spans="3:9" s="465" customFormat="1">
      <c r="C257" s="468"/>
      <c r="D257" s="469"/>
      <c r="G257" s="470"/>
      <c r="H257" s="470"/>
      <c r="I257" s="470"/>
    </row>
    <row r="258" spans="3:9" s="465" customFormat="1">
      <c r="C258" s="468"/>
      <c r="D258" s="469"/>
      <c r="G258" s="470"/>
      <c r="H258" s="470"/>
      <c r="I258" s="470"/>
    </row>
    <row r="259" spans="3:9" s="465" customFormat="1">
      <c r="C259" s="468"/>
      <c r="D259" s="469"/>
      <c r="G259" s="470"/>
      <c r="H259" s="470"/>
      <c r="I259" s="470"/>
    </row>
    <row r="260" spans="3:9" s="465" customFormat="1">
      <c r="C260" s="468"/>
      <c r="D260" s="469"/>
      <c r="G260" s="470"/>
      <c r="H260" s="470"/>
      <c r="I260" s="470"/>
    </row>
    <row r="261" spans="3:9" s="465" customFormat="1">
      <c r="C261" s="468"/>
      <c r="D261" s="469"/>
      <c r="G261" s="470"/>
      <c r="H261" s="470"/>
      <c r="I261" s="470"/>
    </row>
    <row r="262" spans="3:9" s="465" customFormat="1">
      <c r="C262" s="468"/>
      <c r="D262" s="469"/>
      <c r="G262" s="470"/>
      <c r="H262" s="470"/>
      <c r="I262" s="470"/>
    </row>
    <row r="263" spans="3:9" s="465" customFormat="1">
      <c r="C263" s="468"/>
      <c r="D263" s="469"/>
      <c r="G263" s="470"/>
      <c r="H263" s="470"/>
      <c r="I263" s="470"/>
    </row>
  </sheetData>
  <mergeCells count="48">
    <mergeCell ref="A90:C90"/>
    <mergeCell ref="B31:B59"/>
    <mergeCell ref="K12:K25"/>
    <mergeCell ref="C12:C19"/>
    <mergeCell ref="C2:C8"/>
    <mergeCell ref="C20:C24"/>
    <mergeCell ref="C26:C30"/>
    <mergeCell ref="B26:B30"/>
    <mergeCell ref="K26:K30"/>
    <mergeCell ref="C78:C80"/>
    <mergeCell ref="C31:C34"/>
    <mergeCell ref="C35:C40"/>
    <mergeCell ref="J31:J34"/>
    <mergeCell ref="A2:A88"/>
    <mergeCell ref="C82:C83"/>
    <mergeCell ref="C86:C87"/>
    <mergeCell ref="B65:B89"/>
    <mergeCell ref="C88:C89"/>
    <mergeCell ref="B2:B8"/>
    <mergeCell ref="B12:B24"/>
    <mergeCell ref="C41:C45"/>
    <mergeCell ref="C46:C49"/>
    <mergeCell ref="C59:C63"/>
    <mergeCell ref="C51:C55"/>
    <mergeCell ref="C56:C58"/>
    <mergeCell ref="C9:C11"/>
    <mergeCell ref="C71:C77"/>
    <mergeCell ref="J20:J24"/>
    <mergeCell ref="J26:J30"/>
    <mergeCell ref="J41:J45"/>
    <mergeCell ref="J9:J11"/>
    <mergeCell ref="C65:C70"/>
    <mergeCell ref="K2:K11"/>
    <mergeCell ref="J82:J83"/>
    <mergeCell ref="J86:J87"/>
    <mergeCell ref="J35:J40"/>
    <mergeCell ref="J88:J89"/>
    <mergeCell ref="K65:K89"/>
    <mergeCell ref="K31:K63"/>
    <mergeCell ref="J46:J49"/>
    <mergeCell ref="J51:J55"/>
    <mergeCell ref="J56:J58"/>
    <mergeCell ref="J59:J63"/>
    <mergeCell ref="J65:J70"/>
    <mergeCell ref="J71:J75"/>
    <mergeCell ref="J78:J80"/>
    <mergeCell ref="J2:J8"/>
    <mergeCell ref="J12:J19"/>
  </mergeCells>
  <pageMargins left="0.7" right="0.7" top="0.75" bottom="0.75" header="0.3" footer="0.3"/>
  <pageSetup scale="39" orientation="portrait" r:id="rId1"/>
  <ignoredErrors>
    <ignoredError sqref="J90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2"/>
  <sheetViews>
    <sheetView showGridLines="0" topLeftCell="B1" zoomScale="50" zoomScaleNormal="50" zoomScaleSheetLayoutView="80" workbookViewId="0">
      <selection activeCell="O21" sqref="O21"/>
    </sheetView>
  </sheetViews>
  <sheetFormatPr baseColWidth="10" defaultRowHeight="12.75"/>
  <cols>
    <col min="1" max="1" width="15.7109375" bestFit="1" customWidth="1"/>
    <col min="2" max="2" width="24" bestFit="1" customWidth="1"/>
    <col min="3" max="3" width="26.85546875" style="264" customWidth="1"/>
    <col min="4" max="4" width="21.85546875" customWidth="1"/>
    <col min="5" max="5" width="19.140625" customWidth="1"/>
    <col min="6" max="6" width="18" customWidth="1"/>
    <col min="7" max="7" width="17.7109375" customWidth="1"/>
    <col min="8" max="8" width="14.5703125" customWidth="1"/>
    <col min="9" max="9" width="14.85546875" customWidth="1"/>
    <col min="10" max="10" width="19" style="159" customWidth="1"/>
    <col min="11" max="11" width="15" bestFit="1" customWidth="1"/>
    <col min="12" max="12" width="17.5703125" customWidth="1"/>
    <col min="13" max="26" width="11.42578125" style="454"/>
  </cols>
  <sheetData>
    <row r="1" spans="1:26" ht="45" customHeight="1">
      <c r="A1" s="62" t="s">
        <v>146</v>
      </c>
      <c r="B1" s="141" t="s">
        <v>152</v>
      </c>
      <c r="C1" s="141" t="s">
        <v>147</v>
      </c>
      <c r="D1" s="141" t="s">
        <v>289</v>
      </c>
      <c r="E1" s="141" t="s">
        <v>238</v>
      </c>
      <c r="F1" s="141" t="s">
        <v>239</v>
      </c>
      <c r="G1" s="141" t="s">
        <v>150</v>
      </c>
      <c r="H1" s="176" t="s">
        <v>237</v>
      </c>
      <c r="I1" s="141" t="s">
        <v>143</v>
      </c>
      <c r="J1" s="141" t="s">
        <v>141</v>
      </c>
      <c r="K1" s="141" t="s">
        <v>160</v>
      </c>
      <c r="L1" s="63" t="s">
        <v>158</v>
      </c>
    </row>
    <row r="2" spans="1:26" ht="18" customHeight="1">
      <c r="A2" s="781" t="s">
        <v>137</v>
      </c>
      <c r="B2" s="811" t="s">
        <v>145</v>
      </c>
      <c r="C2" s="824" t="s">
        <v>19</v>
      </c>
      <c r="D2" s="222" t="s">
        <v>779</v>
      </c>
      <c r="E2" s="319">
        <v>7</v>
      </c>
      <c r="F2" s="324">
        <v>4</v>
      </c>
      <c r="G2" s="324">
        <v>5</v>
      </c>
      <c r="H2" s="324">
        <v>5</v>
      </c>
      <c r="I2" s="324"/>
      <c r="J2" s="324">
        <v>14</v>
      </c>
      <c r="K2" s="817">
        <f>SUM(E2:J4)</f>
        <v>56</v>
      </c>
      <c r="L2" s="825">
        <f>SUM(K2:K17)</f>
        <v>71</v>
      </c>
    </row>
    <row r="3" spans="1:26" ht="18" customHeight="1">
      <c r="A3" s="782"/>
      <c r="B3" s="812"/>
      <c r="C3" s="818"/>
      <c r="D3" s="173" t="s">
        <v>780</v>
      </c>
      <c r="E3" s="320">
        <v>8</v>
      </c>
      <c r="F3" s="325"/>
      <c r="G3" s="325">
        <v>3</v>
      </c>
      <c r="H3" s="325">
        <v>1</v>
      </c>
      <c r="I3" s="325"/>
      <c r="J3" s="325">
        <v>7</v>
      </c>
      <c r="K3" s="807"/>
      <c r="L3" s="826"/>
    </row>
    <row r="4" spans="1:26" ht="18" customHeight="1">
      <c r="A4" s="782"/>
      <c r="B4" s="812"/>
      <c r="C4" s="818"/>
      <c r="D4" s="173" t="s">
        <v>781</v>
      </c>
      <c r="E4" s="320"/>
      <c r="F4" s="325"/>
      <c r="G4" s="325">
        <v>1</v>
      </c>
      <c r="H4" s="325">
        <v>1</v>
      </c>
      <c r="I4" s="325"/>
      <c r="J4" s="325"/>
      <c r="K4" s="807"/>
      <c r="L4" s="826"/>
    </row>
    <row r="5" spans="1:26" ht="18" customHeight="1">
      <c r="A5" s="782"/>
      <c r="B5" s="812"/>
      <c r="C5" s="245" t="s">
        <v>20</v>
      </c>
      <c r="D5" s="173" t="s">
        <v>779</v>
      </c>
      <c r="E5" s="320"/>
      <c r="F5" s="325"/>
      <c r="G5" s="325"/>
      <c r="H5" s="325"/>
      <c r="I5" s="325"/>
      <c r="J5" s="325"/>
      <c r="K5" s="231">
        <f>SUM(E5:J5)</f>
        <v>0</v>
      </c>
      <c r="L5" s="826"/>
    </row>
    <row r="6" spans="1:26" ht="18" customHeight="1">
      <c r="A6" s="782"/>
      <c r="B6" s="812"/>
      <c r="C6" s="818" t="s">
        <v>114</v>
      </c>
      <c r="D6" s="173" t="s">
        <v>779</v>
      </c>
      <c r="E6" s="320"/>
      <c r="F6" s="325"/>
      <c r="G6" s="325"/>
      <c r="H6" s="325"/>
      <c r="I6" s="325"/>
      <c r="J6" s="325"/>
      <c r="K6" s="807">
        <f>SUM(E6:J9)</f>
        <v>1</v>
      </c>
      <c r="L6" s="826"/>
    </row>
    <row r="7" spans="1:26" ht="18" customHeight="1">
      <c r="A7" s="782"/>
      <c r="B7" s="812"/>
      <c r="C7" s="818"/>
      <c r="D7" s="173" t="s">
        <v>780</v>
      </c>
      <c r="E7" s="320"/>
      <c r="F7" s="325"/>
      <c r="G7" s="325"/>
      <c r="H7" s="325"/>
      <c r="I7" s="325"/>
      <c r="J7" s="325"/>
      <c r="K7" s="807"/>
      <c r="L7" s="826"/>
    </row>
    <row r="8" spans="1:26" ht="18" customHeight="1">
      <c r="A8" s="782"/>
      <c r="B8" s="812"/>
      <c r="C8" s="818"/>
      <c r="D8" s="173" t="s">
        <v>781</v>
      </c>
      <c r="E8" s="320"/>
      <c r="F8" s="325">
        <v>1</v>
      </c>
      <c r="G8" s="325"/>
      <c r="H8" s="325"/>
      <c r="I8" s="325"/>
      <c r="J8" s="325"/>
      <c r="K8" s="807"/>
      <c r="L8" s="826"/>
    </row>
    <row r="9" spans="1:26" ht="18" customHeight="1">
      <c r="A9" s="782"/>
      <c r="B9" s="812"/>
      <c r="C9" s="818"/>
      <c r="D9" s="173" t="s">
        <v>933</v>
      </c>
      <c r="E9" s="320"/>
      <c r="F9" s="325"/>
      <c r="G9" s="325"/>
      <c r="H9" s="325"/>
      <c r="I9" s="325"/>
      <c r="J9" s="325"/>
      <c r="K9" s="807"/>
      <c r="L9" s="826"/>
    </row>
    <row r="10" spans="1:26" ht="18" customHeight="1">
      <c r="A10" s="782"/>
      <c r="B10" s="812"/>
      <c r="C10" s="818" t="s">
        <v>108</v>
      </c>
      <c r="D10" s="173" t="s">
        <v>779</v>
      </c>
      <c r="E10" s="320"/>
      <c r="F10" s="325"/>
      <c r="G10" s="325"/>
      <c r="H10" s="325"/>
      <c r="I10" s="325"/>
      <c r="J10" s="325"/>
      <c r="K10" s="807">
        <f>SUM(E10:J14)</f>
        <v>4</v>
      </c>
      <c r="L10" s="826"/>
    </row>
    <row r="11" spans="1:26" ht="18" customHeight="1">
      <c r="A11" s="782"/>
      <c r="B11" s="812"/>
      <c r="C11" s="818"/>
      <c r="D11" s="173" t="s">
        <v>780</v>
      </c>
      <c r="E11" s="320"/>
      <c r="F11" s="325"/>
      <c r="G11" s="325"/>
      <c r="H11" s="325"/>
      <c r="I11" s="325"/>
      <c r="J11" s="325"/>
      <c r="K11" s="807"/>
      <c r="L11" s="826"/>
    </row>
    <row r="12" spans="1:26" ht="18" customHeight="1">
      <c r="A12" s="782"/>
      <c r="B12" s="812"/>
      <c r="C12" s="818"/>
      <c r="D12" s="173" t="s">
        <v>781</v>
      </c>
      <c r="E12" s="320"/>
      <c r="F12" s="325">
        <v>4</v>
      </c>
      <c r="G12" s="325"/>
      <c r="H12" s="325"/>
      <c r="I12" s="325"/>
      <c r="J12" s="325"/>
      <c r="K12" s="807"/>
      <c r="L12" s="826"/>
    </row>
    <row r="13" spans="1:26" ht="18" customHeight="1">
      <c r="A13" s="782"/>
      <c r="B13" s="812"/>
      <c r="C13" s="818"/>
      <c r="D13" s="173" t="s">
        <v>783</v>
      </c>
      <c r="E13" s="320"/>
      <c r="F13" s="325"/>
      <c r="G13" s="325"/>
      <c r="H13" s="325"/>
      <c r="I13" s="325"/>
      <c r="J13" s="325"/>
      <c r="K13" s="807"/>
      <c r="L13" s="826"/>
    </row>
    <row r="14" spans="1:26" ht="18" customHeight="1">
      <c r="A14" s="782"/>
      <c r="B14" s="812"/>
      <c r="C14" s="818"/>
      <c r="D14" s="173" t="s">
        <v>784</v>
      </c>
      <c r="E14" s="320"/>
      <c r="F14" s="325"/>
      <c r="G14" s="325"/>
      <c r="H14" s="325"/>
      <c r="I14" s="325"/>
      <c r="J14" s="325"/>
      <c r="K14" s="807"/>
      <c r="L14" s="826"/>
    </row>
    <row r="15" spans="1:26" s="315" customFormat="1" ht="18" customHeight="1">
      <c r="A15" s="782"/>
      <c r="B15" s="428"/>
      <c r="C15" s="818" t="s">
        <v>893</v>
      </c>
      <c r="D15" s="173" t="s">
        <v>780</v>
      </c>
      <c r="E15" s="320">
        <v>3</v>
      </c>
      <c r="F15" s="325"/>
      <c r="G15" s="325"/>
      <c r="H15" s="325"/>
      <c r="I15" s="325"/>
      <c r="J15" s="325">
        <v>1</v>
      </c>
      <c r="K15" s="807">
        <f>SUM(E15:J17)</f>
        <v>10</v>
      </c>
      <c r="L15" s="826"/>
      <c r="M15" s="454"/>
      <c r="N15" s="454"/>
      <c r="O15" s="454"/>
      <c r="P15" s="454"/>
      <c r="Q15" s="454"/>
      <c r="R15" s="454"/>
      <c r="S15" s="454"/>
      <c r="T15" s="454"/>
      <c r="U15" s="454"/>
      <c r="V15" s="454"/>
      <c r="W15" s="454"/>
      <c r="X15" s="454"/>
      <c r="Y15" s="454"/>
      <c r="Z15" s="454"/>
    </row>
    <row r="16" spans="1:26" s="315" customFormat="1" ht="18" customHeight="1">
      <c r="A16" s="782"/>
      <c r="B16" s="428"/>
      <c r="C16" s="818"/>
      <c r="D16" s="173" t="s">
        <v>781</v>
      </c>
      <c r="E16" s="320"/>
      <c r="F16" s="325">
        <v>2</v>
      </c>
      <c r="G16" s="325"/>
      <c r="H16" s="325">
        <v>1</v>
      </c>
      <c r="I16" s="325"/>
      <c r="J16" s="325">
        <v>1</v>
      </c>
      <c r="K16" s="807"/>
      <c r="L16" s="826"/>
      <c r="M16" s="454"/>
      <c r="N16" s="454"/>
      <c r="O16" s="454"/>
      <c r="P16" s="454"/>
      <c r="Q16" s="454"/>
      <c r="R16" s="454"/>
      <c r="S16" s="454"/>
      <c r="T16" s="454"/>
      <c r="U16" s="454"/>
      <c r="V16" s="454"/>
      <c r="W16" s="454"/>
      <c r="X16" s="454"/>
      <c r="Y16" s="454"/>
      <c r="Z16" s="454"/>
    </row>
    <row r="17" spans="1:26" s="315" customFormat="1" ht="18" customHeight="1">
      <c r="A17" s="782"/>
      <c r="B17" s="673"/>
      <c r="C17" s="818"/>
      <c r="D17" s="173" t="s">
        <v>1093</v>
      </c>
      <c r="E17" s="320">
        <v>2</v>
      </c>
      <c r="F17" s="325"/>
      <c r="G17" s="325"/>
      <c r="H17" s="325"/>
      <c r="I17" s="325"/>
      <c r="J17" s="325"/>
      <c r="K17" s="807"/>
      <c r="L17" s="827"/>
      <c r="M17" s="454"/>
      <c r="N17" s="454"/>
      <c r="O17" s="454"/>
      <c r="P17" s="454"/>
      <c r="Q17" s="454"/>
      <c r="R17" s="454"/>
      <c r="S17" s="454"/>
      <c r="T17" s="454"/>
      <c r="U17" s="454"/>
      <c r="V17" s="454"/>
      <c r="W17" s="454"/>
      <c r="X17" s="454"/>
      <c r="Y17" s="454"/>
      <c r="Z17" s="454"/>
    </row>
    <row r="18" spans="1:26" ht="18" customHeight="1">
      <c r="A18" s="782"/>
      <c r="B18" s="806" t="s">
        <v>144</v>
      </c>
      <c r="C18" s="823" t="s">
        <v>988</v>
      </c>
      <c r="D18" s="105" t="s">
        <v>779</v>
      </c>
      <c r="E18" s="321">
        <v>1</v>
      </c>
      <c r="F18" s="326"/>
      <c r="G18" s="326">
        <v>1</v>
      </c>
      <c r="H18" s="327">
        <v>2</v>
      </c>
      <c r="I18" s="326">
        <v>1</v>
      </c>
      <c r="J18" s="326"/>
      <c r="K18" s="808">
        <f>SUM(E18:J21)</f>
        <v>58</v>
      </c>
      <c r="L18" s="828">
        <f>SUM(K18:K32)</f>
        <v>138</v>
      </c>
    </row>
    <row r="19" spans="1:26" s="315" customFormat="1" ht="18" customHeight="1">
      <c r="A19" s="782"/>
      <c r="B19" s="806"/>
      <c r="C19" s="823"/>
      <c r="D19" s="105" t="s">
        <v>780</v>
      </c>
      <c r="E19" s="321">
        <v>9</v>
      </c>
      <c r="F19" s="326">
        <v>14</v>
      </c>
      <c r="G19" s="326">
        <v>7</v>
      </c>
      <c r="H19" s="327">
        <v>7</v>
      </c>
      <c r="I19" s="326">
        <v>4</v>
      </c>
      <c r="J19" s="326">
        <v>1</v>
      </c>
      <c r="K19" s="808"/>
      <c r="L19" s="829"/>
      <c r="M19" s="454"/>
      <c r="N19" s="454"/>
      <c r="O19" s="454"/>
      <c r="P19" s="454"/>
      <c r="Q19" s="454"/>
      <c r="R19" s="454"/>
      <c r="S19" s="454"/>
      <c r="T19" s="454"/>
      <c r="U19" s="454"/>
      <c r="V19" s="454"/>
      <c r="W19" s="454"/>
      <c r="X19" s="454"/>
      <c r="Y19" s="454"/>
      <c r="Z19" s="454"/>
    </row>
    <row r="20" spans="1:26" s="315" customFormat="1" ht="18" customHeight="1">
      <c r="A20" s="782"/>
      <c r="B20" s="806"/>
      <c r="C20" s="823"/>
      <c r="D20" s="105" t="s">
        <v>781</v>
      </c>
      <c r="E20" s="321">
        <v>3</v>
      </c>
      <c r="F20" s="326">
        <v>4</v>
      </c>
      <c r="G20" s="326">
        <v>1</v>
      </c>
      <c r="H20" s="327">
        <v>2</v>
      </c>
      <c r="I20" s="326"/>
      <c r="J20" s="326">
        <v>1</v>
      </c>
      <c r="K20" s="808"/>
      <c r="L20" s="829"/>
      <c r="M20" s="454"/>
      <c r="N20" s="454"/>
      <c r="O20" s="454"/>
      <c r="P20" s="454"/>
      <c r="Q20" s="454"/>
      <c r="R20" s="454"/>
      <c r="S20" s="454"/>
      <c r="T20" s="454"/>
      <c r="U20" s="454"/>
      <c r="V20" s="454"/>
      <c r="W20" s="454"/>
      <c r="X20" s="454"/>
      <c r="Y20" s="454"/>
      <c r="Z20" s="454"/>
    </row>
    <row r="21" spans="1:26" s="315" customFormat="1" ht="18" customHeight="1">
      <c r="A21" s="782"/>
      <c r="B21" s="806"/>
      <c r="C21" s="823"/>
      <c r="D21" s="105" t="s">
        <v>1160</v>
      </c>
      <c r="E21" s="321"/>
      <c r="F21" s="326"/>
      <c r="G21" s="326"/>
      <c r="H21" s="327"/>
      <c r="I21" s="326"/>
      <c r="J21" s="326"/>
      <c r="K21" s="808"/>
      <c r="L21" s="829"/>
      <c r="M21" s="454"/>
      <c r="N21" s="454"/>
      <c r="O21" s="454"/>
      <c r="P21" s="454"/>
      <c r="Q21" s="454"/>
      <c r="R21" s="454"/>
      <c r="S21" s="454"/>
      <c r="T21" s="454"/>
      <c r="U21" s="454"/>
      <c r="V21" s="454"/>
      <c r="W21" s="454"/>
      <c r="X21" s="454"/>
      <c r="Y21" s="454"/>
      <c r="Z21" s="454"/>
    </row>
    <row r="22" spans="1:26" s="315" customFormat="1" ht="18" customHeight="1">
      <c r="A22" s="782"/>
      <c r="B22" s="806"/>
      <c r="C22" s="823" t="s">
        <v>1092</v>
      </c>
      <c r="D22" s="105" t="s">
        <v>779</v>
      </c>
      <c r="E22" s="321"/>
      <c r="F22" s="326"/>
      <c r="G22" s="326"/>
      <c r="H22" s="327"/>
      <c r="I22" s="326">
        <v>1</v>
      </c>
      <c r="J22" s="326">
        <v>1</v>
      </c>
      <c r="K22" s="808">
        <f>SUM(E22:J24)</f>
        <v>50</v>
      </c>
      <c r="L22" s="829"/>
      <c r="M22" s="454"/>
      <c r="N22" s="454"/>
      <c r="O22" s="454"/>
      <c r="P22" s="454"/>
      <c r="Q22" s="454"/>
      <c r="R22" s="454"/>
      <c r="S22" s="454"/>
      <c r="T22" s="454"/>
      <c r="U22" s="454"/>
      <c r="V22" s="454"/>
      <c r="W22" s="454"/>
      <c r="X22" s="454"/>
      <c r="Y22" s="454"/>
      <c r="Z22" s="454"/>
    </row>
    <row r="23" spans="1:26" s="315" customFormat="1" ht="18" customHeight="1">
      <c r="A23" s="782"/>
      <c r="B23" s="806"/>
      <c r="C23" s="823"/>
      <c r="D23" s="105" t="s">
        <v>780</v>
      </c>
      <c r="E23" s="321">
        <v>17</v>
      </c>
      <c r="F23" s="326"/>
      <c r="G23" s="326"/>
      <c r="H23" s="327"/>
      <c r="I23" s="326">
        <v>4</v>
      </c>
      <c r="J23" s="326">
        <v>14</v>
      </c>
      <c r="K23" s="808"/>
      <c r="L23" s="829"/>
      <c r="M23" s="454"/>
      <c r="N23" s="454"/>
      <c r="O23" s="454"/>
      <c r="P23" s="454"/>
      <c r="Q23" s="454"/>
      <c r="R23" s="454"/>
      <c r="S23" s="454"/>
      <c r="T23" s="454"/>
      <c r="U23" s="454"/>
      <c r="V23" s="454"/>
      <c r="W23" s="454"/>
      <c r="X23" s="454"/>
      <c r="Y23" s="454"/>
      <c r="Z23" s="454"/>
    </row>
    <row r="24" spans="1:26" s="315" customFormat="1" ht="18" customHeight="1">
      <c r="A24" s="782"/>
      <c r="B24" s="806"/>
      <c r="C24" s="823"/>
      <c r="D24" s="105" t="s">
        <v>781</v>
      </c>
      <c r="E24" s="321">
        <v>10</v>
      </c>
      <c r="F24" s="326"/>
      <c r="G24" s="326"/>
      <c r="H24" s="327"/>
      <c r="I24" s="326"/>
      <c r="J24" s="326">
        <v>3</v>
      </c>
      <c r="K24" s="808"/>
      <c r="L24" s="829"/>
      <c r="M24" s="454"/>
      <c r="N24" s="454"/>
      <c r="O24" s="454"/>
      <c r="P24" s="454"/>
      <c r="Q24" s="454"/>
      <c r="R24" s="454"/>
      <c r="S24" s="454"/>
      <c r="T24" s="454"/>
      <c r="U24" s="454"/>
      <c r="V24" s="454"/>
      <c r="W24" s="454"/>
      <c r="X24" s="454"/>
      <c r="Y24" s="454"/>
      <c r="Z24" s="454"/>
    </row>
    <row r="25" spans="1:26" ht="18" customHeight="1">
      <c r="A25" s="782"/>
      <c r="B25" s="806"/>
      <c r="C25" s="823" t="s">
        <v>1033</v>
      </c>
      <c r="D25" s="105" t="s">
        <v>779</v>
      </c>
      <c r="E25" s="321"/>
      <c r="F25" s="326"/>
      <c r="G25" s="326"/>
      <c r="H25" s="327"/>
      <c r="I25" s="326"/>
      <c r="J25" s="326">
        <v>1</v>
      </c>
      <c r="K25" s="808">
        <f>SUM(E25:J27)</f>
        <v>2</v>
      </c>
      <c r="L25" s="829"/>
    </row>
    <row r="26" spans="1:26" ht="18" customHeight="1">
      <c r="A26" s="782"/>
      <c r="B26" s="806"/>
      <c r="C26" s="823"/>
      <c r="D26" s="105" t="s">
        <v>780</v>
      </c>
      <c r="E26" s="321"/>
      <c r="F26" s="326"/>
      <c r="G26" s="326"/>
      <c r="H26" s="327"/>
      <c r="I26" s="326">
        <v>1</v>
      </c>
      <c r="J26" s="326"/>
      <c r="K26" s="808"/>
      <c r="L26" s="829"/>
    </row>
    <row r="27" spans="1:26" ht="18" customHeight="1">
      <c r="A27" s="782"/>
      <c r="B27" s="806"/>
      <c r="C27" s="823"/>
      <c r="D27" s="105" t="s">
        <v>933</v>
      </c>
      <c r="E27" s="321"/>
      <c r="F27" s="326"/>
      <c r="G27" s="326"/>
      <c r="H27" s="327"/>
      <c r="I27" s="326"/>
      <c r="J27" s="326"/>
      <c r="K27" s="808"/>
      <c r="L27" s="829"/>
    </row>
    <row r="28" spans="1:26" s="315" customFormat="1" ht="18" customHeight="1">
      <c r="A28" s="782"/>
      <c r="B28" s="806"/>
      <c r="C28" s="823" t="s">
        <v>1034</v>
      </c>
      <c r="D28" s="105" t="s">
        <v>779</v>
      </c>
      <c r="E28" s="321">
        <v>4</v>
      </c>
      <c r="F28" s="326">
        <v>2</v>
      </c>
      <c r="G28" s="326"/>
      <c r="H28" s="327"/>
      <c r="I28" s="326">
        <v>1</v>
      </c>
      <c r="J28" s="326">
        <v>3</v>
      </c>
      <c r="K28" s="808">
        <f>SUM(E28:J30)</f>
        <v>28</v>
      </c>
      <c r="L28" s="829"/>
      <c r="M28" s="454"/>
      <c r="N28" s="454"/>
      <c r="O28" s="454"/>
      <c r="P28" s="454"/>
      <c r="Q28" s="454"/>
      <c r="R28" s="454"/>
      <c r="S28" s="454"/>
      <c r="T28" s="454"/>
      <c r="U28" s="454"/>
      <c r="V28" s="454"/>
      <c r="W28" s="454"/>
      <c r="X28" s="454"/>
      <c r="Y28" s="454"/>
      <c r="Z28" s="454"/>
    </row>
    <row r="29" spans="1:26" s="315" customFormat="1" ht="18" customHeight="1">
      <c r="A29" s="782"/>
      <c r="B29" s="806"/>
      <c r="C29" s="823"/>
      <c r="D29" s="105" t="s">
        <v>780</v>
      </c>
      <c r="E29" s="321">
        <v>3</v>
      </c>
      <c r="F29" s="326"/>
      <c r="G29" s="326"/>
      <c r="H29" s="327"/>
      <c r="I29" s="326"/>
      <c r="J29" s="326">
        <v>3</v>
      </c>
      <c r="K29" s="808"/>
      <c r="L29" s="829"/>
      <c r="M29" s="454"/>
      <c r="N29" s="454"/>
      <c r="O29" s="454"/>
      <c r="P29" s="454"/>
      <c r="Q29" s="454"/>
      <c r="R29" s="454"/>
      <c r="S29" s="454"/>
      <c r="T29" s="454"/>
      <c r="U29" s="454"/>
      <c r="V29" s="454"/>
      <c r="W29" s="454"/>
      <c r="X29" s="454"/>
      <c r="Y29" s="454"/>
      <c r="Z29" s="454"/>
    </row>
    <row r="30" spans="1:26" s="315" customFormat="1" ht="18" customHeight="1">
      <c r="A30" s="782"/>
      <c r="B30" s="806"/>
      <c r="C30" s="823"/>
      <c r="D30" s="105" t="s">
        <v>933</v>
      </c>
      <c r="E30" s="321">
        <v>2</v>
      </c>
      <c r="F30" s="326">
        <v>2</v>
      </c>
      <c r="G30" s="326"/>
      <c r="H30" s="327">
        <v>1</v>
      </c>
      <c r="I30" s="326">
        <v>1</v>
      </c>
      <c r="J30" s="326">
        <v>6</v>
      </c>
      <c r="K30" s="808"/>
      <c r="L30" s="829"/>
      <c r="M30" s="454"/>
      <c r="N30" s="454"/>
      <c r="O30" s="454"/>
      <c r="P30" s="454"/>
      <c r="Q30" s="454"/>
      <c r="R30" s="454"/>
      <c r="S30" s="454"/>
      <c r="T30" s="454"/>
      <c r="U30" s="454"/>
      <c r="V30" s="454"/>
      <c r="W30" s="454"/>
      <c r="X30" s="454"/>
      <c r="Y30" s="454"/>
      <c r="Z30" s="454"/>
    </row>
    <row r="31" spans="1:26" ht="18" customHeight="1">
      <c r="A31" s="782"/>
      <c r="B31" s="806"/>
      <c r="C31" s="823" t="s">
        <v>16</v>
      </c>
      <c r="D31" s="105" t="s">
        <v>780</v>
      </c>
      <c r="E31" s="321"/>
      <c r="F31" s="326"/>
      <c r="G31" s="326"/>
      <c r="H31" s="327"/>
      <c r="I31" s="326"/>
      <c r="J31" s="326"/>
      <c r="K31" s="808">
        <f>SUM(E31:J32)</f>
        <v>0</v>
      </c>
      <c r="L31" s="829"/>
    </row>
    <row r="32" spans="1:26" ht="18" customHeight="1">
      <c r="A32" s="782"/>
      <c r="B32" s="806"/>
      <c r="C32" s="823"/>
      <c r="D32" s="105" t="s">
        <v>933</v>
      </c>
      <c r="E32" s="321"/>
      <c r="F32" s="326"/>
      <c r="G32" s="326"/>
      <c r="H32" s="327"/>
      <c r="I32" s="326"/>
      <c r="J32" s="326"/>
      <c r="K32" s="808"/>
      <c r="L32" s="830"/>
    </row>
    <row r="33" spans="1:26" ht="18" customHeight="1">
      <c r="A33" s="782"/>
      <c r="B33" s="812" t="s">
        <v>151</v>
      </c>
      <c r="C33" s="818" t="s">
        <v>38</v>
      </c>
      <c r="D33" s="173" t="s">
        <v>780</v>
      </c>
      <c r="E33" s="320"/>
      <c r="F33" s="325"/>
      <c r="G33" s="325"/>
      <c r="H33" s="325"/>
      <c r="I33" s="325"/>
      <c r="J33" s="325"/>
      <c r="K33" s="807">
        <f>SUM(E33:J35)</f>
        <v>0</v>
      </c>
      <c r="L33" s="831">
        <f>SUM(K33)</f>
        <v>0</v>
      </c>
    </row>
    <row r="34" spans="1:26" ht="18" customHeight="1">
      <c r="A34" s="782"/>
      <c r="B34" s="812"/>
      <c r="C34" s="818"/>
      <c r="D34" s="173" t="s">
        <v>785</v>
      </c>
      <c r="E34" s="320"/>
      <c r="F34" s="325"/>
      <c r="G34" s="325"/>
      <c r="H34" s="325"/>
      <c r="I34" s="325"/>
      <c r="J34" s="325"/>
      <c r="K34" s="807"/>
      <c r="L34" s="826"/>
    </row>
    <row r="35" spans="1:26" s="315" customFormat="1" ht="18" customHeight="1">
      <c r="A35" s="782"/>
      <c r="B35" s="408"/>
      <c r="C35" s="818"/>
      <c r="D35" s="173" t="s">
        <v>782</v>
      </c>
      <c r="E35" s="320"/>
      <c r="F35" s="325"/>
      <c r="G35" s="325"/>
      <c r="H35" s="325"/>
      <c r="I35" s="325"/>
      <c r="J35" s="325"/>
      <c r="K35" s="807"/>
      <c r="L35" s="827"/>
      <c r="M35" s="454"/>
      <c r="N35" s="454"/>
      <c r="O35" s="454"/>
      <c r="P35" s="454"/>
      <c r="Q35" s="454"/>
      <c r="R35" s="454"/>
      <c r="S35" s="454"/>
      <c r="T35" s="454"/>
      <c r="U35" s="454"/>
      <c r="V35" s="454"/>
      <c r="W35" s="454"/>
      <c r="X35" s="454"/>
      <c r="Y35" s="454"/>
      <c r="Z35" s="454"/>
    </row>
    <row r="36" spans="1:26" ht="18" customHeight="1">
      <c r="A36" s="782"/>
      <c r="B36" s="822" t="s">
        <v>148</v>
      </c>
      <c r="C36" s="809" t="s">
        <v>46</v>
      </c>
      <c r="D36" s="235" t="s">
        <v>779</v>
      </c>
      <c r="E36" s="322"/>
      <c r="F36" s="327"/>
      <c r="G36" s="327"/>
      <c r="H36" s="327"/>
      <c r="I36" s="327"/>
      <c r="J36" s="327"/>
      <c r="K36" s="834">
        <f>SUM(E36:J37)</f>
        <v>0</v>
      </c>
      <c r="L36" s="832">
        <f>SUM(K36:K54)</f>
        <v>39</v>
      </c>
    </row>
    <row r="37" spans="1:26" ht="18" customHeight="1">
      <c r="A37" s="782"/>
      <c r="B37" s="822"/>
      <c r="C37" s="809"/>
      <c r="D37" s="235" t="s">
        <v>780</v>
      </c>
      <c r="E37" s="322"/>
      <c r="F37" s="327"/>
      <c r="G37" s="327"/>
      <c r="H37" s="327"/>
      <c r="I37" s="327"/>
      <c r="J37" s="327"/>
      <c r="K37" s="834"/>
      <c r="L37" s="833"/>
    </row>
    <row r="38" spans="1:26" ht="18" customHeight="1">
      <c r="A38" s="782"/>
      <c r="B38" s="822"/>
      <c r="C38" s="809" t="s">
        <v>127</v>
      </c>
      <c r="D38" s="235" t="s">
        <v>779</v>
      </c>
      <c r="E38" s="322">
        <v>5</v>
      </c>
      <c r="F38" s="327">
        <v>5</v>
      </c>
      <c r="G38" s="327">
        <v>2</v>
      </c>
      <c r="H38" s="327">
        <v>1</v>
      </c>
      <c r="I38" s="327"/>
      <c r="J38" s="327">
        <v>1</v>
      </c>
      <c r="K38" s="834">
        <f>SUM(E38:J40)</f>
        <v>22</v>
      </c>
      <c r="L38" s="833"/>
    </row>
    <row r="39" spans="1:26" ht="18" customHeight="1">
      <c r="A39" s="782"/>
      <c r="B39" s="822"/>
      <c r="C39" s="809"/>
      <c r="D39" s="235" t="s">
        <v>780</v>
      </c>
      <c r="E39" s="322">
        <v>2</v>
      </c>
      <c r="F39" s="327">
        <v>1</v>
      </c>
      <c r="G39" s="327">
        <v>1</v>
      </c>
      <c r="H39" s="327"/>
      <c r="I39" s="327">
        <v>1</v>
      </c>
      <c r="J39" s="327"/>
      <c r="K39" s="834"/>
      <c r="L39" s="833"/>
    </row>
    <row r="40" spans="1:26" ht="18" customHeight="1">
      <c r="A40" s="782"/>
      <c r="B40" s="822"/>
      <c r="C40" s="809"/>
      <c r="D40" s="235" t="s">
        <v>933</v>
      </c>
      <c r="E40" s="322">
        <v>3</v>
      </c>
      <c r="F40" s="327"/>
      <c r="G40" s="327"/>
      <c r="H40" s="327"/>
      <c r="I40" s="327"/>
      <c r="J40" s="327"/>
      <c r="K40" s="834"/>
      <c r="L40" s="833"/>
    </row>
    <row r="41" spans="1:26" ht="18" customHeight="1">
      <c r="A41" s="782"/>
      <c r="B41" s="822"/>
      <c r="C41" s="809" t="s">
        <v>829</v>
      </c>
      <c r="D41" s="235" t="s">
        <v>779</v>
      </c>
      <c r="E41" s="322"/>
      <c r="F41" s="327"/>
      <c r="G41" s="327"/>
      <c r="H41" s="327"/>
      <c r="I41" s="327"/>
      <c r="J41" s="327">
        <v>1</v>
      </c>
      <c r="K41" s="834">
        <f>SUM(E41:J45)</f>
        <v>9</v>
      </c>
      <c r="L41" s="833"/>
    </row>
    <row r="42" spans="1:26" s="315" customFormat="1" ht="18" customHeight="1">
      <c r="A42" s="782"/>
      <c r="B42" s="822"/>
      <c r="C42" s="809"/>
      <c r="D42" s="235" t="s">
        <v>780</v>
      </c>
      <c r="E42" s="322"/>
      <c r="F42" s="327"/>
      <c r="G42" s="327"/>
      <c r="H42" s="327"/>
      <c r="I42" s="327"/>
      <c r="J42" s="327">
        <v>2</v>
      </c>
      <c r="K42" s="834"/>
      <c r="L42" s="833"/>
      <c r="M42" s="454"/>
      <c r="N42" s="454"/>
      <c r="O42" s="454"/>
      <c r="P42" s="454"/>
      <c r="Q42" s="454"/>
      <c r="R42" s="454"/>
      <c r="S42" s="454"/>
      <c r="T42" s="454"/>
      <c r="U42" s="454"/>
      <c r="V42" s="454"/>
      <c r="W42" s="454"/>
      <c r="X42" s="454"/>
      <c r="Y42" s="454"/>
      <c r="Z42" s="454"/>
    </row>
    <row r="43" spans="1:26" s="315" customFormat="1" ht="18" customHeight="1">
      <c r="A43" s="782"/>
      <c r="B43" s="822"/>
      <c r="C43" s="809"/>
      <c r="D43" s="235" t="s">
        <v>781</v>
      </c>
      <c r="E43" s="322"/>
      <c r="F43" s="327"/>
      <c r="G43" s="327">
        <v>2</v>
      </c>
      <c r="H43" s="327"/>
      <c r="I43" s="327"/>
      <c r="J43" s="327">
        <v>1</v>
      </c>
      <c r="K43" s="834"/>
      <c r="L43" s="833"/>
      <c r="M43" s="454"/>
      <c r="N43" s="454"/>
      <c r="O43" s="454"/>
      <c r="P43" s="454"/>
      <c r="Q43" s="454"/>
      <c r="R43" s="454"/>
      <c r="S43" s="454"/>
      <c r="T43" s="454"/>
      <c r="U43" s="454"/>
      <c r="V43" s="454"/>
      <c r="W43" s="454"/>
      <c r="X43" s="454"/>
      <c r="Y43" s="454"/>
      <c r="Z43" s="454"/>
    </row>
    <row r="44" spans="1:26" s="315" customFormat="1" ht="18" customHeight="1">
      <c r="A44" s="782"/>
      <c r="B44" s="822"/>
      <c r="C44" s="809"/>
      <c r="D44" s="235" t="s">
        <v>933</v>
      </c>
      <c r="E44" s="322"/>
      <c r="F44" s="327"/>
      <c r="G44" s="327"/>
      <c r="H44" s="327"/>
      <c r="I44" s="327"/>
      <c r="J44" s="327">
        <v>1</v>
      </c>
      <c r="K44" s="834"/>
      <c r="L44" s="833"/>
      <c r="M44" s="454"/>
      <c r="N44" s="454"/>
      <c r="O44" s="454"/>
      <c r="P44" s="454"/>
      <c r="Q44" s="454"/>
      <c r="R44" s="454"/>
      <c r="S44" s="454"/>
      <c r="T44" s="454"/>
      <c r="U44" s="454"/>
      <c r="V44" s="454"/>
      <c r="W44" s="454"/>
      <c r="X44" s="454"/>
      <c r="Y44" s="454"/>
      <c r="Z44" s="454"/>
    </row>
    <row r="45" spans="1:26" s="315" customFormat="1" ht="18" customHeight="1">
      <c r="A45" s="782"/>
      <c r="B45" s="822"/>
      <c r="C45" s="809"/>
      <c r="D45" s="235" t="s">
        <v>1124</v>
      </c>
      <c r="E45" s="322">
        <v>1</v>
      </c>
      <c r="F45" s="327"/>
      <c r="G45" s="327"/>
      <c r="H45" s="327"/>
      <c r="I45" s="327">
        <v>1</v>
      </c>
      <c r="J45" s="327"/>
      <c r="K45" s="834"/>
      <c r="L45" s="833"/>
      <c r="M45" s="454"/>
      <c r="N45" s="454"/>
      <c r="O45" s="454"/>
      <c r="P45" s="454"/>
      <c r="Q45" s="454"/>
      <c r="R45" s="454"/>
      <c r="S45" s="454"/>
      <c r="T45" s="454"/>
      <c r="U45" s="454"/>
      <c r="V45" s="454"/>
      <c r="W45" s="454"/>
      <c r="X45" s="454"/>
      <c r="Y45" s="454"/>
      <c r="Z45" s="454"/>
    </row>
    <row r="46" spans="1:26" ht="18" customHeight="1">
      <c r="A46" s="782"/>
      <c r="B46" s="822"/>
      <c r="C46" s="809" t="s">
        <v>58</v>
      </c>
      <c r="D46" s="235" t="s">
        <v>779</v>
      </c>
      <c r="E46" s="322">
        <v>1</v>
      </c>
      <c r="F46" s="327"/>
      <c r="G46" s="327"/>
      <c r="H46" s="327"/>
      <c r="I46" s="327"/>
      <c r="J46" s="327"/>
      <c r="K46" s="834">
        <f>SUM(E46:J48)</f>
        <v>4</v>
      </c>
      <c r="L46" s="833"/>
    </row>
    <row r="47" spans="1:26" ht="18" customHeight="1">
      <c r="A47" s="782"/>
      <c r="B47" s="822"/>
      <c r="C47" s="809"/>
      <c r="D47" s="235" t="s">
        <v>780</v>
      </c>
      <c r="E47" s="322"/>
      <c r="F47" s="327"/>
      <c r="G47" s="327"/>
      <c r="H47" s="327"/>
      <c r="I47" s="327"/>
      <c r="J47" s="327"/>
      <c r="K47" s="834"/>
      <c r="L47" s="833"/>
    </row>
    <row r="48" spans="1:26" ht="18" customHeight="1">
      <c r="A48" s="782"/>
      <c r="B48" s="822"/>
      <c r="C48" s="809"/>
      <c r="D48" s="235" t="s">
        <v>781</v>
      </c>
      <c r="E48" s="322">
        <v>3</v>
      </c>
      <c r="F48" s="327"/>
      <c r="G48" s="327"/>
      <c r="H48" s="327"/>
      <c r="I48" s="327"/>
      <c r="J48" s="327"/>
      <c r="K48" s="834"/>
      <c r="L48" s="833"/>
    </row>
    <row r="49" spans="1:26" ht="18" customHeight="1">
      <c r="A49" s="782"/>
      <c r="B49" s="822"/>
      <c r="C49" s="809" t="s">
        <v>59</v>
      </c>
      <c r="D49" s="235" t="s">
        <v>779</v>
      </c>
      <c r="E49" s="322"/>
      <c r="F49" s="327"/>
      <c r="G49" s="327"/>
      <c r="H49" s="327"/>
      <c r="I49" s="327"/>
      <c r="J49" s="327"/>
      <c r="K49" s="834">
        <f>SUM(E49:J51)</f>
        <v>2</v>
      </c>
      <c r="L49" s="833"/>
    </row>
    <row r="50" spans="1:26" ht="18" customHeight="1">
      <c r="A50" s="782"/>
      <c r="B50" s="822"/>
      <c r="C50" s="809"/>
      <c r="D50" s="235" t="s">
        <v>780</v>
      </c>
      <c r="E50" s="322">
        <v>1</v>
      </c>
      <c r="F50" s="327"/>
      <c r="G50" s="327"/>
      <c r="H50" s="327"/>
      <c r="I50" s="327"/>
      <c r="J50" s="327"/>
      <c r="K50" s="834"/>
      <c r="L50" s="833"/>
    </row>
    <row r="51" spans="1:26" ht="18" customHeight="1">
      <c r="A51" s="782"/>
      <c r="B51" s="822"/>
      <c r="C51" s="809"/>
      <c r="D51" s="235" t="s">
        <v>781</v>
      </c>
      <c r="E51" s="322"/>
      <c r="F51" s="327"/>
      <c r="G51" s="327"/>
      <c r="H51" s="327"/>
      <c r="I51" s="327"/>
      <c r="J51" s="327">
        <v>1</v>
      </c>
      <c r="K51" s="834"/>
      <c r="L51" s="833"/>
    </row>
    <row r="52" spans="1:26" s="315" customFormat="1" ht="18" customHeight="1">
      <c r="A52" s="782"/>
      <c r="B52" s="822"/>
      <c r="C52" s="621"/>
      <c r="D52" s="235" t="s">
        <v>933</v>
      </c>
      <c r="E52" s="322">
        <v>1</v>
      </c>
      <c r="F52" s="327"/>
      <c r="G52" s="327"/>
      <c r="H52" s="327"/>
      <c r="I52" s="327"/>
      <c r="J52" s="327"/>
      <c r="K52" s="622"/>
      <c r="L52" s="833"/>
      <c r="M52" s="454"/>
      <c r="N52" s="454"/>
      <c r="O52" s="454"/>
      <c r="P52" s="454"/>
      <c r="Q52" s="454"/>
      <c r="R52" s="454"/>
      <c r="S52" s="454"/>
      <c r="T52" s="454"/>
      <c r="U52" s="454"/>
      <c r="V52" s="454"/>
      <c r="W52" s="454"/>
      <c r="X52" s="454"/>
      <c r="Y52" s="454"/>
      <c r="Z52" s="454"/>
    </row>
    <row r="53" spans="1:26" ht="18" customHeight="1">
      <c r="A53" s="782"/>
      <c r="B53" s="822"/>
      <c r="C53" s="263" t="s">
        <v>122</v>
      </c>
      <c r="D53" s="235"/>
      <c r="E53" s="322"/>
      <c r="F53" s="327"/>
      <c r="G53" s="327"/>
      <c r="H53" s="327"/>
      <c r="I53" s="327"/>
      <c r="J53" s="327"/>
      <c r="K53" s="232">
        <f>SUM(E53:J53)</f>
        <v>0</v>
      </c>
      <c r="L53" s="833"/>
    </row>
    <row r="54" spans="1:26" ht="18" customHeight="1">
      <c r="A54" s="782"/>
      <c r="B54" s="822"/>
      <c r="C54" s="810" t="s">
        <v>123</v>
      </c>
      <c r="D54" s="235" t="s">
        <v>779</v>
      </c>
      <c r="E54" s="322"/>
      <c r="F54" s="327"/>
      <c r="G54" s="327"/>
      <c r="H54" s="327"/>
      <c r="I54" s="327"/>
      <c r="J54" s="327"/>
      <c r="K54" s="835">
        <f>SUM(E54:J55)</f>
        <v>2</v>
      </c>
      <c r="L54" s="833"/>
      <c r="R54" s="455" t="s">
        <v>804</v>
      </c>
    </row>
    <row r="55" spans="1:26" s="315" customFormat="1" ht="18" customHeight="1">
      <c r="A55" s="782"/>
      <c r="B55" s="717"/>
      <c r="C55" s="810"/>
      <c r="D55" s="235" t="s">
        <v>780</v>
      </c>
      <c r="E55" s="322"/>
      <c r="F55" s="327">
        <v>1</v>
      </c>
      <c r="G55" s="327"/>
      <c r="H55" s="327"/>
      <c r="I55" s="327"/>
      <c r="J55" s="327">
        <v>1</v>
      </c>
      <c r="K55" s="835"/>
      <c r="L55" s="718"/>
      <c r="M55" s="454"/>
      <c r="N55" s="454"/>
      <c r="O55" s="454"/>
      <c r="P55" s="454"/>
      <c r="Q55" s="454"/>
      <c r="R55" s="455"/>
      <c r="S55" s="454"/>
      <c r="T55" s="454"/>
      <c r="U55" s="454"/>
      <c r="V55" s="454"/>
      <c r="W55" s="454"/>
      <c r="X55" s="454"/>
      <c r="Y55" s="454"/>
      <c r="Z55" s="454"/>
    </row>
    <row r="56" spans="1:26" ht="18" customHeight="1">
      <c r="A56" s="782"/>
      <c r="B56" s="813" t="s">
        <v>149</v>
      </c>
      <c r="C56" s="245" t="s">
        <v>71</v>
      </c>
      <c r="D56" s="173"/>
      <c r="E56" s="320"/>
      <c r="F56" s="325"/>
      <c r="G56" s="325"/>
      <c r="H56" s="325"/>
      <c r="I56" s="325"/>
      <c r="J56" s="325"/>
      <c r="K56" s="234">
        <f>SUM(E56:J56)</f>
        <v>0</v>
      </c>
      <c r="L56" s="815">
        <f>SUM(K56:K71)</f>
        <v>32</v>
      </c>
    </row>
    <row r="57" spans="1:26" ht="18" customHeight="1">
      <c r="A57" s="782"/>
      <c r="B57" s="813"/>
      <c r="C57" s="818" t="s">
        <v>72</v>
      </c>
      <c r="D57" s="173" t="s">
        <v>780</v>
      </c>
      <c r="E57" s="320"/>
      <c r="F57" s="325">
        <v>1</v>
      </c>
      <c r="G57" s="325"/>
      <c r="H57" s="325"/>
      <c r="I57" s="325"/>
      <c r="J57" s="325">
        <v>2</v>
      </c>
      <c r="K57" s="803">
        <f>SUM(E57:J58)</f>
        <v>3</v>
      </c>
      <c r="L57" s="815"/>
    </row>
    <row r="58" spans="1:26" ht="18" customHeight="1">
      <c r="A58" s="782"/>
      <c r="B58" s="813"/>
      <c r="C58" s="818"/>
      <c r="D58" s="173" t="s">
        <v>786</v>
      </c>
      <c r="E58" s="320"/>
      <c r="F58" s="325"/>
      <c r="G58" s="325"/>
      <c r="H58" s="325"/>
      <c r="I58" s="325"/>
      <c r="J58" s="325"/>
      <c r="K58" s="803"/>
      <c r="L58" s="815"/>
    </row>
    <row r="59" spans="1:26" ht="18" customHeight="1">
      <c r="A59" s="782"/>
      <c r="B59" s="813"/>
      <c r="C59" s="818" t="s">
        <v>73</v>
      </c>
      <c r="D59" s="173" t="s">
        <v>779</v>
      </c>
      <c r="E59" s="320">
        <v>2</v>
      </c>
      <c r="F59" s="325">
        <v>2</v>
      </c>
      <c r="G59" s="325"/>
      <c r="H59" s="325"/>
      <c r="I59" s="325"/>
      <c r="J59" s="325">
        <v>2</v>
      </c>
      <c r="K59" s="803">
        <f>SUM(E59:J60)</f>
        <v>6</v>
      </c>
      <c r="L59" s="815"/>
    </row>
    <row r="60" spans="1:26" ht="18" customHeight="1">
      <c r="A60" s="782"/>
      <c r="B60" s="813"/>
      <c r="C60" s="818"/>
      <c r="D60" s="173" t="s">
        <v>780</v>
      </c>
      <c r="E60" s="320"/>
      <c r="F60" s="325"/>
      <c r="G60" s="325"/>
      <c r="H60" s="325"/>
      <c r="I60" s="325"/>
      <c r="J60" s="325"/>
      <c r="K60" s="803"/>
      <c r="L60" s="815"/>
    </row>
    <row r="61" spans="1:26" ht="18" customHeight="1">
      <c r="A61" s="782"/>
      <c r="B61" s="813"/>
      <c r="C61" s="245" t="s">
        <v>78</v>
      </c>
      <c r="D61" s="173" t="s">
        <v>779</v>
      </c>
      <c r="E61" s="320">
        <v>1</v>
      </c>
      <c r="F61" s="325">
        <v>3</v>
      </c>
      <c r="G61" s="325"/>
      <c r="H61" s="325"/>
      <c r="I61" s="325">
        <v>2</v>
      </c>
      <c r="J61" s="325"/>
      <c r="K61" s="234">
        <f>SUM(E61:J61)</f>
        <v>6</v>
      </c>
      <c r="L61" s="815"/>
    </row>
    <row r="62" spans="1:26" ht="18" customHeight="1">
      <c r="A62" s="782"/>
      <c r="B62" s="813"/>
      <c r="C62" s="819" t="s">
        <v>79</v>
      </c>
      <c r="D62" s="173" t="s">
        <v>779</v>
      </c>
      <c r="E62" s="320"/>
      <c r="F62" s="325"/>
      <c r="G62" s="325"/>
      <c r="H62" s="325"/>
      <c r="I62" s="325">
        <v>1</v>
      </c>
      <c r="J62" s="325"/>
      <c r="K62" s="807">
        <f>SUM(E62:J63)</f>
        <v>2</v>
      </c>
      <c r="L62" s="815"/>
    </row>
    <row r="63" spans="1:26" s="315" customFormat="1" ht="18" customHeight="1">
      <c r="A63" s="782"/>
      <c r="B63" s="813"/>
      <c r="C63" s="819"/>
      <c r="D63" s="173" t="s">
        <v>780</v>
      </c>
      <c r="E63" s="320"/>
      <c r="F63" s="325"/>
      <c r="G63" s="325"/>
      <c r="H63" s="325">
        <v>1</v>
      </c>
      <c r="I63" s="325"/>
      <c r="J63" s="325"/>
      <c r="K63" s="807"/>
      <c r="L63" s="815"/>
      <c r="M63" s="454"/>
      <c r="N63" s="454"/>
      <c r="O63" s="454"/>
      <c r="P63" s="454"/>
      <c r="Q63" s="454"/>
      <c r="R63" s="454"/>
      <c r="S63" s="454"/>
      <c r="T63" s="454"/>
      <c r="U63" s="454"/>
      <c r="V63" s="454"/>
      <c r="W63" s="454"/>
      <c r="X63" s="454"/>
      <c r="Y63" s="454"/>
      <c r="Z63" s="454"/>
    </row>
    <row r="64" spans="1:26" ht="18" customHeight="1">
      <c r="A64" s="782"/>
      <c r="B64" s="813"/>
      <c r="C64" s="245" t="s">
        <v>85</v>
      </c>
      <c r="D64" s="173"/>
      <c r="E64" s="320"/>
      <c r="F64" s="325"/>
      <c r="G64" s="325"/>
      <c r="H64" s="325"/>
      <c r="I64" s="325"/>
      <c r="J64" s="325"/>
      <c r="K64" s="234">
        <f>SUM(E64:J64)</f>
        <v>0</v>
      </c>
      <c r="L64" s="815"/>
    </row>
    <row r="65" spans="1:26" ht="18" customHeight="1">
      <c r="A65" s="782"/>
      <c r="B65" s="813"/>
      <c r="C65" s="818" t="s">
        <v>1170</v>
      </c>
      <c r="D65" s="173" t="s">
        <v>1184</v>
      </c>
      <c r="E65" s="320">
        <v>1</v>
      </c>
      <c r="F65" s="325">
        <v>2</v>
      </c>
      <c r="G65" s="325"/>
      <c r="H65" s="325"/>
      <c r="I65" s="325"/>
      <c r="J65" s="325"/>
      <c r="K65" s="807">
        <f>SUM(E65:J66)</f>
        <v>3</v>
      </c>
      <c r="L65" s="815"/>
    </row>
    <row r="66" spans="1:26" ht="18" customHeight="1">
      <c r="A66" s="782"/>
      <c r="B66" s="813"/>
      <c r="C66" s="818"/>
      <c r="D66" s="173" t="s">
        <v>781</v>
      </c>
      <c r="E66" s="320"/>
      <c r="F66" s="325"/>
      <c r="G66" s="325"/>
      <c r="H66" s="325"/>
      <c r="I66" s="325"/>
      <c r="J66" s="325"/>
      <c r="K66" s="807"/>
      <c r="L66" s="815"/>
    </row>
    <row r="67" spans="1:26" s="315" customFormat="1" ht="42" customHeight="1">
      <c r="A67" s="782"/>
      <c r="B67" s="813"/>
      <c r="C67" s="722" t="s">
        <v>1171</v>
      </c>
      <c r="D67" s="173"/>
      <c r="E67" s="320"/>
      <c r="F67" s="325"/>
      <c r="G67" s="325"/>
      <c r="H67" s="325"/>
      <c r="I67" s="325"/>
      <c r="J67" s="325"/>
      <c r="K67" s="719">
        <f>SUM(E67:J67)</f>
        <v>0</v>
      </c>
      <c r="L67" s="815"/>
      <c r="M67" s="454"/>
      <c r="N67" s="454"/>
      <c r="O67" s="454"/>
      <c r="P67" s="454"/>
      <c r="Q67" s="454"/>
      <c r="R67" s="454"/>
      <c r="S67" s="454"/>
      <c r="T67" s="454"/>
      <c r="U67" s="454"/>
      <c r="V67" s="454"/>
      <c r="W67" s="454"/>
      <c r="X67" s="454"/>
      <c r="Y67" s="454"/>
      <c r="Z67" s="454"/>
    </row>
    <row r="68" spans="1:26" ht="18" customHeight="1">
      <c r="A68" s="782"/>
      <c r="B68" s="813"/>
      <c r="C68" s="245" t="s">
        <v>86</v>
      </c>
      <c r="D68" s="173" t="s">
        <v>786</v>
      </c>
      <c r="E68" s="320">
        <v>1</v>
      </c>
      <c r="F68" s="325">
        <v>1</v>
      </c>
      <c r="G68" s="325"/>
      <c r="H68" s="325"/>
      <c r="I68" s="325"/>
      <c r="J68" s="325">
        <v>9</v>
      </c>
      <c r="K68" s="234">
        <f>SUM(E68:J68)</f>
        <v>11</v>
      </c>
      <c r="L68" s="815"/>
    </row>
    <row r="69" spans="1:26" ht="18" customHeight="1">
      <c r="A69" s="782"/>
      <c r="B69" s="813"/>
      <c r="C69" s="245" t="s">
        <v>1147</v>
      </c>
      <c r="D69" s="173" t="s">
        <v>779</v>
      </c>
      <c r="E69" s="320"/>
      <c r="F69" s="325"/>
      <c r="G69" s="325"/>
      <c r="H69" s="325"/>
      <c r="I69" s="325"/>
      <c r="J69" s="325"/>
      <c r="K69" s="234">
        <f>SUM(E69:J69)</f>
        <v>0</v>
      </c>
      <c r="L69" s="815"/>
    </row>
    <row r="70" spans="1:26" s="315" customFormat="1" ht="18" customHeight="1">
      <c r="A70" s="782"/>
      <c r="B70" s="813"/>
      <c r="C70" s="245" t="s">
        <v>830</v>
      </c>
      <c r="D70" s="173" t="s">
        <v>779</v>
      </c>
      <c r="E70" s="320"/>
      <c r="F70" s="325"/>
      <c r="G70" s="325"/>
      <c r="H70" s="325"/>
      <c r="I70" s="325">
        <v>1</v>
      </c>
      <c r="J70" s="325"/>
      <c r="K70" s="371">
        <f>SUM(E70:J70)</f>
        <v>1</v>
      </c>
      <c r="L70" s="815"/>
      <c r="M70" s="454"/>
      <c r="N70" s="454"/>
      <c r="O70" s="454"/>
      <c r="P70" s="454"/>
      <c r="Q70" s="454"/>
      <c r="R70" s="454"/>
      <c r="S70" s="454"/>
      <c r="T70" s="454"/>
      <c r="U70" s="454"/>
      <c r="V70" s="454"/>
      <c r="W70" s="454"/>
      <c r="X70" s="454"/>
      <c r="Y70" s="454"/>
      <c r="Z70" s="454"/>
    </row>
    <row r="71" spans="1:26" ht="18" customHeight="1">
      <c r="A71" s="782"/>
      <c r="B71" s="813"/>
      <c r="C71" s="805" t="s">
        <v>250</v>
      </c>
      <c r="D71" s="272" t="s">
        <v>780</v>
      </c>
      <c r="E71" s="320"/>
      <c r="F71" s="325"/>
      <c r="G71" s="325"/>
      <c r="H71" s="325"/>
      <c r="I71" s="325"/>
      <c r="J71" s="325"/>
      <c r="K71" s="803">
        <f>SUM(E71:J73)</f>
        <v>0</v>
      </c>
      <c r="L71" s="815"/>
    </row>
    <row r="72" spans="1:26" s="315" customFormat="1" ht="18" customHeight="1">
      <c r="A72" s="782"/>
      <c r="B72" s="813"/>
      <c r="C72" s="805"/>
      <c r="D72" s="272" t="s">
        <v>781</v>
      </c>
      <c r="E72" s="320"/>
      <c r="F72" s="325"/>
      <c r="G72" s="325"/>
      <c r="H72" s="325"/>
      <c r="I72" s="325"/>
      <c r="J72" s="325"/>
      <c r="K72" s="803"/>
      <c r="L72" s="815"/>
      <c r="M72" s="454"/>
      <c r="N72" s="454"/>
      <c r="O72" s="454"/>
      <c r="P72" s="454"/>
      <c r="Q72" s="454"/>
      <c r="R72" s="454"/>
      <c r="S72" s="454"/>
      <c r="T72" s="454"/>
      <c r="U72" s="454"/>
      <c r="V72" s="454"/>
      <c r="W72" s="454"/>
      <c r="X72" s="454"/>
      <c r="Y72" s="454"/>
      <c r="Z72" s="454"/>
    </row>
    <row r="73" spans="1:26" ht="18" customHeight="1">
      <c r="A73" s="782"/>
      <c r="B73" s="814"/>
      <c r="C73" s="594" t="s">
        <v>974</v>
      </c>
      <c r="D73" s="236" t="s">
        <v>779</v>
      </c>
      <c r="E73" s="323"/>
      <c r="F73" s="328"/>
      <c r="G73" s="328"/>
      <c r="H73" s="328"/>
      <c r="I73" s="328"/>
      <c r="J73" s="328"/>
      <c r="K73" s="804"/>
      <c r="L73" s="816"/>
    </row>
    <row r="74" spans="1:26" ht="15.75">
      <c r="A74" s="820"/>
      <c r="B74" s="821"/>
      <c r="C74" s="821"/>
      <c r="D74" s="137"/>
      <c r="E74" s="70">
        <f t="shared" ref="E74:J74" si="0">SUM(E2:E73)</f>
        <v>91</v>
      </c>
      <c r="F74" s="70">
        <f t="shared" si="0"/>
        <v>49</v>
      </c>
      <c r="G74" s="70">
        <f t="shared" si="0"/>
        <v>23</v>
      </c>
      <c r="H74" s="70">
        <f t="shared" si="0"/>
        <v>22</v>
      </c>
      <c r="I74" s="70">
        <f t="shared" si="0"/>
        <v>19</v>
      </c>
      <c r="J74" s="70">
        <f t="shared" si="0"/>
        <v>77</v>
      </c>
      <c r="K74" s="70">
        <f>SUM(K2:K73)</f>
        <v>280</v>
      </c>
      <c r="L74" s="66">
        <f>SUM(L2:L73)</f>
        <v>280</v>
      </c>
    </row>
    <row r="78" spans="1:26" s="454" customFormat="1">
      <c r="C78" s="471"/>
      <c r="J78" s="472"/>
    </row>
    <row r="79" spans="1:26" s="454" customFormat="1">
      <c r="C79" s="471"/>
      <c r="J79" s="472"/>
    </row>
    <row r="80" spans="1:26" s="454" customFormat="1">
      <c r="C80" s="471"/>
      <c r="J80" s="472"/>
    </row>
    <row r="81" spans="3:10" s="454" customFormat="1">
      <c r="C81" s="471"/>
      <c r="J81" s="472"/>
    </row>
    <row r="82" spans="3:10" s="454" customFormat="1">
      <c r="C82" s="471"/>
      <c r="J82" s="472"/>
    </row>
    <row r="83" spans="3:10" s="454" customFormat="1">
      <c r="C83" s="471"/>
      <c r="J83" s="472"/>
    </row>
    <row r="84" spans="3:10" s="454" customFormat="1">
      <c r="C84" s="471"/>
      <c r="J84" s="472"/>
    </row>
    <row r="85" spans="3:10" s="454" customFormat="1">
      <c r="C85" s="471"/>
      <c r="J85" s="472"/>
    </row>
    <row r="86" spans="3:10" s="454" customFormat="1">
      <c r="C86" s="471"/>
      <c r="J86" s="472"/>
    </row>
    <row r="87" spans="3:10" s="454" customFormat="1">
      <c r="C87" s="471"/>
      <c r="J87" s="472"/>
    </row>
    <row r="88" spans="3:10" s="454" customFormat="1">
      <c r="C88" s="471"/>
      <c r="J88" s="472"/>
    </row>
    <row r="89" spans="3:10" s="454" customFormat="1">
      <c r="C89" s="471"/>
      <c r="J89" s="472"/>
    </row>
    <row r="90" spans="3:10" s="454" customFormat="1">
      <c r="C90" s="471"/>
      <c r="J90" s="472"/>
    </row>
    <row r="91" spans="3:10" s="454" customFormat="1">
      <c r="C91" s="471"/>
      <c r="J91" s="472"/>
    </row>
    <row r="92" spans="3:10" s="454" customFormat="1">
      <c r="C92" s="471"/>
      <c r="J92" s="472"/>
    </row>
    <row r="93" spans="3:10" s="454" customFormat="1">
      <c r="C93" s="471"/>
      <c r="J93" s="472"/>
    </row>
    <row r="94" spans="3:10" s="454" customFormat="1">
      <c r="C94" s="471"/>
      <c r="J94" s="472"/>
    </row>
    <row r="95" spans="3:10" s="454" customFormat="1">
      <c r="C95" s="471"/>
      <c r="J95" s="472"/>
    </row>
    <row r="96" spans="3:10" s="454" customFormat="1">
      <c r="C96" s="471"/>
      <c r="J96" s="472"/>
    </row>
    <row r="97" spans="3:10" s="454" customFormat="1">
      <c r="C97" s="471"/>
      <c r="J97" s="472"/>
    </row>
    <row r="98" spans="3:10" s="454" customFormat="1">
      <c r="C98" s="471"/>
      <c r="J98" s="472"/>
    </row>
    <row r="99" spans="3:10" s="454" customFormat="1">
      <c r="C99" s="471"/>
      <c r="J99" s="472"/>
    </row>
    <row r="100" spans="3:10" s="454" customFormat="1">
      <c r="C100" s="471"/>
      <c r="J100" s="472"/>
    </row>
    <row r="101" spans="3:10" s="454" customFormat="1">
      <c r="C101" s="471"/>
      <c r="J101" s="472"/>
    </row>
    <row r="102" spans="3:10" s="454" customFormat="1">
      <c r="C102" s="471"/>
      <c r="J102" s="472"/>
    </row>
    <row r="103" spans="3:10" s="454" customFormat="1">
      <c r="C103" s="471"/>
      <c r="J103" s="472"/>
    </row>
    <row r="104" spans="3:10" s="454" customFormat="1">
      <c r="C104" s="471"/>
      <c r="J104" s="472"/>
    </row>
    <row r="105" spans="3:10" s="454" customFormat="1">
      <c r="C105" s="471"/>
      <c r="J105" s="472"/>
    </row>
    <row r="106" spans="3:10" s="454" customFormat="1">
      <c r="C106" s="471"/>
      <c r="J106" s="472"/>
    </row>
    <row r="107" spans="3:10" s="454" customFormat="1">
      <c r="C107" s="471"/>
      <c r="J107" s="472"/>
    </row>
    <row r="108" spans="3:10" s="454" customFormat="1">
      <c r="C108" s="471"/>
      <c r="J108" s="472"/>
    </row>
    <row r="109" spans="3:10" s="454" customFormat="1">
      <c r="C109" s="471"/>
      <c r="J109" s="472"/>
    </row>
    <row r="110" spans="3:10" s="454" customFormat="1">
      <c r="C110" s="471"/>
      <c r="J110" s="472"/>
    </row>
    <row r="111" spans="3:10" s="454" customFormat="1">
      <c r="C111" s="471"/>
      <c r="J111" s="472"/>
    </row>
    <row r="112" spans="3:10" s="454" customFormat="1">
      <c r="C112" s="471"/>
      <c r="J112" s="472"/>
    </row>
    <row r="113" spans="3:10" s="454" customFormat="1">
      <c r="C113" s="471"/>
      <c r="J113" s="472"/>
    </row>
    <row r="114" spans="3:10" s="454" customFormat="1">
      <c r="C114" s="471"/>
      <c r="J114" s="472"/>
    </row>
    <row r="115" spans="3:10" s="454" customFormat="1">
      <c r="C115" s="471"/>
      <c r="J115" s="472"/>
    </row>
    <row r="116" spans="3:10" s="454" customFormat="1">
      <c r="C116" s="471"/>
      <c r="J116" s="472"/>
    </row>
    <row r="117" spans="3:10" s="454" customFormat="1">
      <c r="C117" s="471"/>
      <c r="J117" s="472"/>
    </row>
    <row r="118" spans="3:10" s="454" customFormat="1">
      <c r="C118" s="471"/>
      <c r="J118" s="472"/>
    </row>
    <row r="119" spans="3:10" s="454" customFormat="1">
      <c r="C119" s="471"/>
      <c r="J119" s="472"/>
    </row>
    <row r="120" spans="3:10" s="454" customFormat="1">
      <c r="C120" s="471"/>
      <c r="J120" s="472"/>
    </row>
    <row r="121" spans="3:10" s="454" customFormat="1">
      <c r="C121" s="471"/>
      <c r="J121" s="472"/>
    </row>
    <row r="122" spans="3:10" s="454" customFormat="1">
      <c r="C122" s="471"/>
      <c r="J122" s="472"/>
    </row>
    <row r="123" spans="3:10" s="454" customFormat="1">
      <c r="C123" s="471"/>
      <c r="J123" s="472"/>
    </row>
    <row r="124" spans="3:10" s="454" customFormat="1">
      <c r="C124" s="471"/>
      <c r="J124" s="472"/>
    </row>
    <row r="125" spans="3:10" s="454" customFormat="1">
      <c r="C125" s="471"/>
      <c r="J125" s="472"/>
    </row>
    <row r="126" spans="3:10" s="454" customFormat="1">
      <c r="C126" s="471"/>
      <c r="J126" s="472"/>
    </row>
    <row r="127" spans="3:10" s="454" customFormat="1">
      <c r="C127" s="471"/>
      <c r="J127" s="472"/>
    </row>
    <row r="128" spans="3:10" s="454" customFormat="1">
      <c r="C128" s="471"/>
      <c r="J128" s="472"/>
    </row>
    <row r="129" spans="3:10" s="454" customFormat="1">
      <c r="C129" s="471"/>
      <c r="J129" s="472"/>
    </row>
    <row r="130" spans="3:10" s="454" customFormat="1">
      <c r="C130" s="471"/>
      <c r="J130" s="472"/>
    </row>
    <row r="131" spans="3:10" s="454" customFormat="1">
      <c r="C131" s="471"/>
      <c r="J131" s="472"/>
    </row>
    <row r="132" spans="3:10" s="454" customFormat="1">
      <c r="C132" s="471"/>
      <c r="J132" s="472"/>
    </row>
    <row r="133" spans="3:10" s="454" customFormat="1">
      <c r="C133" s="471"/>
      <c r="J133" s="472"/>
    </row>
    <row r="134" spans="3:10" s="454" customFormat="1">
      <c r="C134" s="471"/>
      <c r="J134" s="472"/>
    </row>
    <row r="135" spans="3:10" s="454" customFormat="1">
      <c r="C135" s="471"/>
      <c r="J135" s="472"/>
    </row>
    <row r="136" spans="3:10" s="454" customFormat="1">
      <c r="C136" s="471"/>
      <c r="J136" s="472"/>
    </row>
    <row r="137" spans="3:10" s="454" customFormat="1">
      <c r="C137" s="471"/>
      <c r="J137" s="472"/>
    </row>
    <row r="138" spans="3:10" s="454" customFormat="1">
      <c r="C138" s="471"/>
      <c r="J138" s="472"/>
    </row>
    <row r="139" spans="3:10" s="454" customFormat="1">
      <c r="C139" s="471"/>
      <c r="J139" s="472"/>
    </row>
    <row r="140" spans="3:10" s="454" customFormat="1">
      <c r="C140" s="471"/>
      <c r="J140" s="472"/>
    </row>
    <row r="141" spans="3:10" s="454" customFormat="1">
      <c r="C141" s="471"/>
      <c r="J141" s="472"/>
    </row>
    <row r="142" spans="3:10" s="454" customFormat="1">
      <c r="C142" s="471"/>
      <c r="J142" s="472"/>
    </row>
    <row r="143" spans="3:10" s="454" customFormat="1">
      <c r="C143" s="471"/>
      <c r="J143" s="472"/>
    </row>
    <row r="144" spans="3:10" s="454" customFormat="1">
      <c r="C144" s="471"/>
      <c r="J144" s="472"/>
    </row>
    <row r="145" spans="3:10" s="454" customFormat="1">
      <c r="C145" s="471"/>
      <c r="J145" s="472"/>
    </row>
    <row r="146" spans="3:10" s="454" customFormat="1">
      <c r="C146" s="471"/>
      <c r="J146" s="472"/>
    </row>
    <row r="147" spans="3:10" s="454" customFormat="1">
      <c r="C147" s="471"/>
      <c r="J147" s="472"/>
    </row>
    <row r="148" spans="3:10" s="454" customFormat="1">
      <c r="C148" s="471"/>
      <c r="J148" s="472"/>
    </row>
    <row r="149" spans="3:10" s="454" customFormat="1">
      <c r="C149" s="471"/>
      <c r="J149" s="472"/>
    </row>
    <row r="150" spans="3:10" s="454" customFormat="1">
      <c r="C150" s="471"/>
      <c r="J150" s="472"/>
    </row>
    <row r="151" spans="3:10" s="454" customFormat="1">
      <c r="C151" s="471"/>
      <c r="J151" s="472"/>
    </row>
    <row r="152" spans="3:10" s="454" customFormat="1">
      <c r="C152" s="471"/>
      <c r="J152" s="472"/>
    </row>
  </sheetData>
  <mergeCells count="54">
    <mergeCell ref="L33:L35"/>
    <mergeCell ref="L36:L54"/>
    <mergeCell ref="K36:K37"/>
    <mergeCell ref="K38:K40"/>
    <mergeCell ref="K46:K48"/>
    <mergeCell ref="K49:K51"/>
    <mergeCell ref="K33:K35"/>
    <mergeCell ref="K41:K45"/>
    <mergeCell ref="K54:K55"/>
    <mergeCell ref="L2:L17"/>
    <mergeCell ref="K15:K17"/>
    <mergeCell ref="K22:K24"/>
    <mergeCell ref="C22:C24"/>
    <mergeCell ref="C25:C27"/>
    <mergeCell ref="L18:L32"/>
    <mergeCell ref="A74:C74"/>
    <mergeCell ref="B36:B54"/>
    <mergeCell ref="C31:C32"/>
    <mergeCell ref="C36:C37"/>
    <mergeCell ref="C38:C40"/>
    <mergeCell ref="C46:C48"/>
    <mergeCell ref="A2:A73"/>
    <mergeCell ref="C49:C51"/>
    <mergeCell ref="C57:C58"/>
    <mergeCell ref="C59:C60"/>
    <mergeCell ref="C2:C4"/>
    <mergeCell ref="C6:C9"/>
    <mergeCell ref="C10:C14"/>
    <mergeCell ref="C18:C21"/>
    <mergeCell ref="C33:C35"/>
    <mergeCell ref="C28:C30"/>
    <mergeCell ref="B2:B14"/>
    <mergeCell ref="B33:B34"/>
    <mergeCell ref="B56:B73"/>
    <mergeCell ref="L56:L73"/>
    <mergeCell ref="K2:K4"/>
    <mergeCell ref="K6:K9"/>
    <mergeCell ref="K10:K14"/>
    <mergeCell ref="K25:K27"/>
    <mergeCell ref="K31:K32"/>
    <mergeCell ref="K59:K60"/>
    <mergeCell ref="K57:K58"/>
    <mergeCell ref="C15:C17"/>
    <mergeCell ref="K62:K63"/>
    <mergeCell ref="K28:K30"/>
    <mergeCell ref="C65:C66"/>
    <mergeCell ref="C62:C63"/>
    <mergeCell ref="K71:K73"/>
    <mergeCell ref="C71:C72"/>
    <mergeCell ref="B18:B32"/>
    <mergeCell ref="K65:K66"/>
    <mergeCell ref="K18:K21"/>
    <mergeCell ref="C41:C45"/>
    <mergeCell ref="C54:C55"/>
  </mergeCells>
  <pageMargins left="0.7" right="0.7" top="0.75" bottom="0.75" header="0.3" footer="0.3"/>
  <pageSetup scale="42" orientation="portrait" r:id="rId1"/>
  <colBreaks count="1" manualBreakCount="1">
    <brk id="1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48"/>
  <sheetViews>
    <sheetView showGridLines="0" topLeftCell="C38" zoomScale="60" zoomScaleNormal="60" zoomScaleSheetLayoutView="90" workbookViewId="0">
      <selection activeCell="G43" sqref="G43"/>
    </sheetView>
  </sheetViews>
  <sheetFormatPr baseColWidth="10" defaultRowHeight="15.75"/>
  <cols>
    <col min="1" max="1" width="15.7109375" style="75" customWidth="1"/>
    <col min="2" max="2" width="24" style="75" bestFit="1" customWidth="1"/>
    <col min="3" max="3" width="19.7109375" style="233" bestFit="1" customWidth="1"/>
    <col min="4" max="4" width="19.7109375" style="75" customWidth="1"/>
    <col min="5" max="5" width="18.85546875" style="75" customWidth="1"/>
    <col min="6" max="6" width="19.7109375" style="75" customWidth="1"/>
    <col min="7" max="7" width="18.28515625" style="75" customWidth="1"/>
    <col min="8" max="8" width="14.85546875" style="75" bestFit="1" customWidth="1"/>
    <col min="9" max="9" width="16.7109375" style="75" customWidth="1"/>
    <col min="10" max="34" width="11.42578125" style="465"/>
    <col min="35" max="16384" width="11.42578125" style="75"/>
  </cols>
  <sheetData>
    <row r="1" spans="1:9" ht="45" customHeight="1">
      <c r="A1" s="416" t="s">
        <v>146</v>
      </c>
      <c r="B1" s="417" t="s">
        <v>152</v>
      </c>
      <c r="C1" s="417" t="s">
        <v>147</v>
      </c>
      <c r="D1" s="417" t="s">
        <v>289</v>
      </c>
      <c r="E1" s="417" t="s">
        <v>238</v>
      </c>
      <c r="F1" s="417" t="s">
        <v>239</v>
      </c>
      <c r="G1" s="417" t="s">
        <v>141</v>
      </c>
      <c r="H1" s="417" t="s">
        <v>160</v>
      </c>
      <c r="I1" s="418" t="s">
        <v>158</v>
      </c>
    </row>
    <row r="2" spans="1:9" ht="26.25" customHeight="1">
      <c r="A2" s="781" t="s">
        <v>95</v>
      </c>
      <c r="B2" s="778" t="s">
        <v>144</v>
      </c>
      <c r="C2" s="783" t="s">
        <v>261</v>
      </c>
      <c r="D2" s="139" t="s">
        <v>328</v>
      </c>
      <c r="E2" s="509"/>
      <c r="F2" s="193"/>
      <c r="G2" s="156"/>
      <c r="H2" s="772">
        <f>SUM(E2:G14)</f>
        <v>6</v>
      </c>
      <c r="I2" s="788">
        <f>SUM(H2:H22)</f>
        <v>28</v>
      </c>
    </row>
    <row r="3" spans="1:9" ht="26.25" customHeight="1">
      <c r="A3" s="782"/>
      <c r="B3" s="779"/>
      <c r="C3" s="776"/>
      <c r="D3" s="82" t="s">
        <v>329</v>
      </c>
      <c r="E3" s="192"/>
      <c r="F3" s="192">
        <v>1</v>
      </c>
      <c r="G3" s="593"/>
      <c r="H3" s="765"/>
      <c r="I3" s="785"/>
    </row>
    <row r="4" spans="1:9" ht="26.25" customHeight="1">
      <c r="A4" s="782"/>
      <c r="B4" s="779"/>
      <c r="C4" s="776"/>
      <c r="D4" s="82" t="s">
        <v>331</v>
      </c>
      <c r="E4" s="192"/>
      <c r="F4" s="192"/>
      <c r="G4" s="185"/>
      <c r="H4" s="765"/>
      <c r="I4" s="785"/>
    </row>
    <row r="5" spans="1:9" ht="26.25" customHeight="1">
      <c r="A5" s="782"/>
      <c r="B5" s="779"/>
      <c r="C5" s="776"/>
      <c r="D5" s="82" t="s">
        <v>330</v>
      </c>
      <c r="E5" s="192"/>
      <c r="F5" s="192"/>
      <c r="G5" s="502"/>
      <c r="H5" s="765"/>
      <c r="I5" s="785"/>
    </row>
    <row r="6" spans="1:9" ht="26.25" customHeight="1">
      <c r="A6" s="782"/>
      <c r="B6" s="779"/>
      <c r="C6" s="776"/>
      <c r="D6" s="82" t="s">
        <v>332</v>
      </c>
      <c r="E6" s="192"/>
      <c r="F6" s="192"/>
      <c r="G6" s="502"/>
      <c r="H6" s="765"/>
      <c r="I6" s="785"/>
    </row>
    <row r="7" spans="1:9" ht="26.25" customHeight="1">
      <c r="A7" s="782"/>
      <c r="B7" s="779"/>
      <c r="C7" s="776"/>
      <c r="D7" s="82" t="s">
        <v>339</v>
      </c>
      <c r="E7" s="496"/>
      <c r="F7" s="496"/>
      <c r="G7" s="502"/>
      <c r="H7" s="765"/>
      <c r="I7" s="785"/>
    </row>
    <row r="8" spans="1:9" ht="26.25" customHeight="1">
      <c r="A8" s="782"/>
      <c r="B8" s="779"/>
      <c r="C8" s="776"/>
      <c r="D8" s="82" t="s">
        <v>947</v>
      </c>
      <c r="E8" s="192"/>
      <c r="F8" s="192"/>
      <c r="G8" s="502"/>
      <c r="H8" s="765"/>
      <c r="I8" s="785"/>
    </row>
    <row r="9" spans="1:9" ht="26.25" customHeight="1">
      <c r="A9" s="782"/>
      <c r="B9" s="779"/>
      <c r="C9" s="776"/>
      <c r="D9" s="82" t="s">
        <v>341</v>
      </c>
      <c r="E9" s="697">
        <v>2</v>
      </c>
      <c r="F9" s="697">
        <v>1</v>
      </c>
      <c r="G9" s="697"/>
      <c r="H9" s="765"/>
      <c r="I9" s="785"/>
    </row>
    <row r="10" spans="1:9" ht="26.25" customHeight="1">
      <c r="A10" s="782"/>
      <c r="B10" s="779"/>
      <c r="C10" s="776"/>
      <c r="D10" s="82" t="s">
        <v>333</v>
      </c>
      <c r="E10" s="192"/>
      <c r="F10" s="192"/>
      <c r="G10" s="502"/>
      <c r="H10" s="765"/>
      <c r="I10" s="785"/>
    </row>
    <row r="11" spans="1:9" ht="26.25" customHeight="1">
      <c r="A11" s="782"/>
      <c r="B11" s="779"/>
      <c r="C11" s="776"/>
      <c r="D11" s="82" t="s">
        <v>841</v>
      </c>
      <c r="E11" s="192"/>
      <c r="F11" s="192"/>
      <c r="G11" s="502"/>
      <c r="H11" s="765"/>
      <c r="I11" s="785"/>
    </row>
    <row r="12" spans="1:9" ht="26.25" customHeight="1">
      <c r="A12" s="782"/>
      <c r="B12" s="779"/>
      <c r="C12" s="776"/>
      <c r="D12" s="82" t="s">
        <v>842</v>
      </c>
      <c r="E12" s="192"/>
      <c r="F12" s="192">
        <v>1</v>
      </c>
      <c r="G12" s="502"/>
      <c r="H12" s="765"/>
      <c r="I12" s="785"/>
    </row>
    <row r="13" spans="1:9" ht="26.25" customHeight="1">
      <c r="A13" s="782"/>
      <c r="B13" s="779"/>
      <c r="C13" s="776"/>
      <c r="D13" s="82" t="s">
        <v>997</v>
      </c>
      <c r="E13" s="619"/>
      <c r="F13" s="619"/>
      <c r="G13" s="619"/>
      <c r="H13" s="765"/>
      <c r="I13" s="785"/>
    </row>
    <row r="14" spans="1:9" ht="26.25" customHeight="1">
      <c r="A14" s="782"/>
      <c r="B14" s="779"/>
      <c r="C14" s="776"/>
      <c r="D14" s="82" t="s">
        <v>345</v>
      </c>
      <c r="E14" s="192"/>
      <c r="F14" s="192">
        <v>1</v>
      </c>
      <c r="G14" s="502"/>
      <c r="H14" s="765"/>
      <c r="I14" s="785"/>
    </row>
    <row r="15" spans="1:9" ht="26.25" customHeight="1">
      <c r="A15" s="782"/>
      <c r="B15" s="779"/>
      <c r="C15" s="298" t="s">
        <v>270</v>
      </c>
      <c r="D15" s="82"/>
      <c r="E15" s="192"/>
      <c r="F15" s="192"/>
      <c r="G15" s="502"/>
      <c r="H15" s="169">
        <f>G15</f>
        <v>0</v>
      </c>
      <c r="I15" s="785"/>
    </row>
    <row r="16" spans="1:9" ht="26.25" customHeight="1">
      <c r="A16" s="782"/>
      <c r="B16" s="779"/>
      <c r="C16" s="776" t="s">
        <v>6</v>
      </c>
      <c r="D16" s="82" t="s">
        <v>334</v>
      </c>
      <c r="E16" s="510"/>
      <c r="F16" s="192"/>
      <c r="G16" s="502"/>
      <c r="H16" s="765">
        <f>SUM(E16:G19)</f>
        <v>2</v>
      </c>
      <c r="I16" s="785"/>
    </row>
    <row r="17" spans="1:52" ht="26.25" customHeight="1">
      <c r="A17" s="782"/>
      <c r="B17" s="779"/>
      <c r="C17" s="776"/>
      <c r="D17" s="82" t="s">
        <v>335</v>
      </c>
      <c r="E17" s="192"/>
      <c r="F17" s="192"/>
      <c r="G17" s="502"/>
      <c r="H17" s="765"/>
      <c r="I17" s="785"/>
    </row>
    <row r="18" spans="1:52" ht="26.25" customHeight="1">
      <c r="A18" s="782"/>
      <c r="B18" s="779"/>
      <c r="C18" s="776"/>
      <c r="D18" s="82" t="s">
        <v>336</v>
      </c>
      <c r="E18" s="192"/>
      <c r="F18" s="192">
        <v>1</v>
      </c>
      <c r="G18" s="502"/>
      <c r="H18" s="765"/>
      <c r="I18" s="785"/>
      <c r="J18" s="454"/>
      <c r="K18" s="454"/>
      <c r="L18" s="454"/>
      <c r="M18" s="454"/>
      <c r="N18" s="454"/>
      <c r="O18" s="454"/>
      <c r="P18" s="454"/>
      <c r="Q18" s="454"/>
      <c r="R18" s="454"/>
      <c r="S18" s="454"/>
      <c r="T18" s="454"/>
      <c r="U18" s="454"/>
      <c r="V18" s="454"/>
      <c r="W18" s="454"/>
      <c r="X18" s="454"/>
      <c r="Y18" s="454"/>
      <c r="Z18" s="454"/>
      <c r="AA18" s="454"/>
      <c r="AB18" s="454"/>
      <c r="AC18" s="454"/>
      <c r="AD18" s="454"/>
      <c r="AE18" s="454"/>
      <c r="AF18" s="454"/>
      <c r="AG18" s="454"/>
      <c r="AH18" s="454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</row>
    <row r="19" spans="1:52" s="144" customFormat="1" ht="26.25" customHeight="1">
      <c r="A19" s="782"/>
      <c r="B19" s="779"/>
      <c r="C19" s="776"/>
      <c r="D19" s="82" t="s">
        <v>337</v>
      </c>
      <c r="E19" s="192">
        <v>1</v>
      </c>
      <c r="F19" s="192"/>
      <c r="G19" s="502"/>
      <c r="H19" s="765"/>
      <c r="I19" s="785"/>
      <c r="J19" s="454"/>
      <c r="K19" s="454"/>
      <c r="L19" s="454"/>
      <c r="M19" s="454"/>
      <c r="N19" s="454"/>
      <c r="O19" s="454"/>
      <c r="P19" s="454"/>
      <c r="Q19" s="454"/>
      <c r="R19" s="454"/>
      <c r="S19" s="454"/>
      <c r="T19" s="454"/>
      <c r="U19" s="454"/>
      <c r="V19" s="454"/>
      <c r="W19" s="454"/>
      <c r="X19" s="454"/>
      <c r="Y19" s="454"/>
      <c r="Z19" s="454"/>
      <c r="AA19" s="454"/>
      <c r="AB19" s="454"/>
      <c r="AC19" s="454"/>
      <c r="AD19" s="454"/>
      <c r="AE19" s="454"/>
      <c r="AF19" s="454"/>
      <c r="AG19" s="454"/>
      <c r="AH19" s="454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</row>
    <row r="20" spans="1:52" ht="26.25" customHeight="1">
      <c r="A20" s="782"/>
      <c r="B20" s="779"/>
      <c r="C20" s="776" t="s">
        <v>7</v>
      </c>
      <c r="D20" s="82" t="s">
        <v>331</v>
      </c>
      <c r="E20" s="619">
        <v>2</v>
      </c>
      <c r="F20" s="192">
        <v>6</v>
      </c>
      <c r="G20" s="502"/>
      <c r="H20" s="765">
        <f>SUM(E20:G22)</f>
        <v>20</v>
      </c>
      <c r="I20" s="785"/>
      <c r="J20" s="454"/>
      <c r="K20" s="454"/>
      <c r="L20" s="454"/>
      <c r="M20" s="454"/>
      <c r="N20" s="454"/>
      <c r="O20" s="454"/>
      <c r="P20" s="454"/>
      <c r="Q20" s="454"/>
      <c r="R20" s="454"/>
      <c r="S20" s="454"/>
      <c r="T20" s="454"/>
      <c r="U20" s="454"/>
      <c r="V20" s="454"/>
      <c r="W20" s="454"/>
      <c r="X20" s="454"/>
      <c r="Y20" s="454"/>
      <c r="Z20" s="454"/>
      <c r="AA20" s="454"/>
      <c r="AB20" s="454"/>
      <c r="AC20" s="454"/>
      <c r="AD20" s="454"/>
      <c r="AE20" s="454"/>
      <c r="AF20" s="454"/>
      <c r="AG20" s="454"/>
      <c r="AH20" s="454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</row>
    <row r="21" spans="1:52" ht="26.25" customHeight="1">
      <c r="A21" s="782"/>
      <c r="B21" s="779"/>
      <c r="C21" s="776"/>
      <c r="D21" s="82" t="s">
        <v>338</v>
      </c>
      <c r="E21" s="192">
        <v>2</v>
      </c>
      <c r="F21" s="192">
        <v>1</v>
      </c>
      <c r="G21" s="502"/>
      <c r="H21" s="765"/>
      <c r="I21" s="785"/>
      <c r="J21" s="454"/>
      <c r="K21" s="454"/>
      <c r="L21" s="454"/>
      <c r="M21" s="454"/>
      <c r="N21" s="454"/>
      <c r="O21" s="454"/>
      <c r="P21" s="454"/>
      <c r="Q21" s="454"/>
      <c r="R21" s="454"/>
      <c r="S21" s="454"/>
      <c r="T21" s="454"/>
      <c r="U21" s="454"/>
      <c r="V21" s="454"/>
      <c r="W21" s="454"/>
      <c r="X21" s="454"/>
      <c r="Y21" s="454"/>
      <c r="Z21" s="454"/>
      <c r="AA21" s="454"/>
      <c r="AB21" s="454"/>
      <c r="AC21" s="454"/>
      <c r="AD21" s="454"/>
      <c r="AE21" s="454"/>
      <c r="AF21" s="454"/>
      <c r="AG21" s="454"/>
      <c r="AH21" s="454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</row>
    <row r="22" spans="1:52" ht="26.25" customHeight="1">
      <c r="A22" s="782"/>
      <c r="B22" s="779"/>
      <c r="C22" s="776"/>
      <c r="D22" s="82" t="s">
        <v>339</v>
      </c>
      <c r="E22" s="192">
        <v>4</v>
      </c>
      <c r="F22" s="192">
        <v>2</v>
      </c>
      <c r="G22" s="502">
        <v>3</v>
      </c>
      <c r="H22" s="765"/>
      <c r="I22" s="787"/>
      <c r="J22" s="454"/>
      <c r="K22" s="454"/>
      <c r="L22" s="454"/>
      <c r="M22" s="454"/>
      <c r="N22" s="454"/>
      <c r="O22" s="454"/>
      <c r="P22" s="454"/>
      <c r="Q22" s="454"/>
      <c r="R22" s="454"/>
      <c r="S22" s="454"/>
      <c r="T22" s="454"/>
      <c r="U22" s="454"/>
      <c r="V22" s="454"/>
      <c r="W22" s="454"/>
      <c r="X22" s="454"/>
      <c r="Y22" s="454"/>
      <c r="Z22" s="454"/>
      <c r="AA22" s="454"/>
      <c r="AB22" s="454"/>
      <c r="AC22" s="454"/>
      <c r="AD22" s="454"/>
      <c r="AE22" s="454"/>
      <c r="AF22" s="454"/>
      <c r="AG22" s="454"/>
      <c r="AH22" s="454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</row>
    <row r="23" spans="1:52" ht="26.25" customHeight="1">
      <c r="A23" s="782"/>
      <c r="B23" s="775" t="s">
        <v>2</v>
      </c>
      <c r="C23" s="798" t="s">
        <v>32</v>
      </c>
      <c r="D23" s="80" t="s">
        <v>338</v>
      </c>
      <c r="E23" s="181"/>
      <c r="F23" s="181"/>
      <c r="G23" s="181"/>
      <c r="H23" s="839">
        <f>SUM(E23:G27)</f>
        <v>5</v>
      </c>
      <c r="I23" s="789">
        <f>SUM(H23:H29)</f>
        <v>5</v>
      </c>
      <c r="J23" s="454"/>
      <c r="K23" s="454"/>
      <c r="L23" s="454"/>
      <c r="M23" s="454"/>
      <c r="N23" s="454"/>
      <c r="O23" s="454"/>
      <c r="P23" s="454"/>
      <c r="Q23" s="454"/>
      <c r="R23" s="454"/>
      <c r="S23" s="454"/>
      <c r="T23" s="454"/>
      <c r="U23" s="454"/>
      <c r="V23" s="454"/>
      <c r="W23" s="454"/>
      <c r="X23" s="454"/>
      <c r="Y23" s="454"/>
      <c r="Z23" s="454"/>
      <c r="AA23" s="454"/>
      <c r="AB23" s="454"/>
      <c r="AC23" s="454"/>
      <c r="AD23" s="454"/>
      <c r="AE23" s="454"/>
      <c r="AF23" s="454"/>
      <c r="AG23" s="454"/>
      <c r="AH23" s="454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</row>
    <row r="24" spans="1:52" ht="26.25" customHeight="1">
      <c r="A24" s="782"/>
      <c r="B24" s="775"/>
      <c r="C24" s="798"/>
      <c r="D24" s="80" t="s">
        <v>306</v>
      </c>
      <c r="E24" s="181">
        <v>2</v>
      </c>
      <c r="F24" s="181">
        <v>1</v>
      </c>
      <c r="G24" s="181"/>
      <c r="H24" s="839"/>
      <c r="I24" s="786"/>
      <c r="J24" s="454"/>
      <c r="K24" s="454"/>
      <c r="L24" s="454"/>
      <c r="M24" s="454"/>
      <c r="N24" s="454"/>
      <c r="O24" s="454"/>
      <c r="P24" s="454"/>
      <c r="Q24" s="454"/>
      <c r="R24" s="454"/>
      <c r="S24" s="454"/>
      <c r="T24" s="454"/>
      <c r="U24" s="454"/>
      <c r="V24" s="454"/>
      <c r="W24" s="454"/>
      <c r="X24" s="454"/>
      <c r="Y24" s="454"/>
      <c r="Z24" s="454"/>
      <c r="AA24" s="454"/>
      <c r="AB24" s="454"/>
      <c r="AC24" s="454"/>
      <c r="AD24" s="454"/>
      <c r="AE24" s="454"/>
      <c r="AF24" s="454"/>
      <c r="AG24" s="454"/>
      <c r="AH24" s="45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</row>
    <row r="25" spans="1:52" ht="26.25" customHeight="1">
      <c r="A25" s="782"/>
      <c r="B25" s="775"/>
      <c r="C25" s="798"/>
      <c r="D25" s="80" t="s">
        <v>345</v>
      </c>
      <c r="E25" s="181">
        <v>1</v>
      </c>
      <c r="F25" s="181">
        <v>1</v>
      </c>
      <c r="G25" s="181"/>
      <c r="H25" s="839"/>
      <c r="I25" s="786"/>
      <c r="J25" s="454"/>
      <c r="K25" s="454"/>
      <c r="L25" s="454"/>
      <c r="M25" s="454"/>
      <c r="N25" s="454"/>
      <c r="O25" s="454"/>
      <c r="P25" s="454"/>
      <c r="Q25" s="454"/>
      <c r="R25" s="454"/>
      <c r="S25" s="454"/>
      <c r="T25" s="454"/>
      <c r="U25" s="454"/>
      <c r="V25" s="454"/>
      <c r="W25" s="454"/>
      <c r="X25" s="454"/>
      <c r="Y25" s="454"/>
      <c r="Z25" s="454"/>
      <c r="AA25" s="454"/>
      <c r="AB25" s="454"/>
      <c r="AC25" s="454"/>
      <c r="AD25" s="454"/>
      <c r="AE25" s="454"/>
      <c r="AF25" s="454"/>
      <c r="AG25" s="454"/>
      <c r="AH25" s="454"/>
      <c r="AI25" s="315"/>
      <c r="AJ25" s="315"/>
      <c r="AK25" s="315"/>
      <c r="AL25" s="315"/>
      <c r="AM25" s="315"/>
      <c r="AN25" s="315"/>
      <c r="AO25" s="315"/>
      <c r="AP25" s="315"/>
      <c r="AQ25" s="315"/>
      <c r="AR25" s="315"/>
      <c r="AS25" s="315"/>
      <c r="AT25" s="315"/>
      <c r="AU25" s="315"/>
      <c r="AV25" s="315"/>
      <c r="AW25" s="315"/>
      <c r="AX25" s="315"/>
      <c r="AY25" s="315"/>
      <c r="AZ25" s="315"/>
    </row>
    <row r="26" spans="1:52" ht="26.25" customHeight="1">
      <c r="A26" s="782"/>
      <c r="B26" s="775"/>
      <c r="C26" s="798"/>
      <c r="D26" s="80" t="s">
        <v>346</v>
      </c>
      <c r="E26" s="181"/>
      <c r="F26" s="181"/>
      <c r="G26" s="181"/>
      <c r="H26" s="839"/>
      <c r="I26" s="786"/>
      <c r="J26" s="454"/>
      <c r="K26" s="454"/>
      <c r="L26" s="454"/>
      <c r="M26" s="454"/>
      <c r="N26" s="454"/>
      <c r="O26" s="454"/>
      <c r="P26" s="454"/>
      <c r="Q26" s="454"/>
      <c r="R26" s="454"/>
      <c r="S26" s="454"/>
      <c r="T26" s="454"/>
      <c r="U26" s="454"/>
      <c r="V26" s="454"/>
      <c r="W26" s="454"/>
      <c r="X26" s="454"/>
      <c r="Y26" s="454"/>
      <c r="Z26" s="454"/>
      <c r="AA26" s="454"/>
      <c r="AB26" s="454"/>
      <c r="AC26" s="454"/>
      <c r="AD26" s="454"/>
      <c r="AE26" s="454"/>
      <c r="AF26" s="454"/>
      <c r="AG26" s="454"/>
      <c r="AH26" s="454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</row>
    <row r="27" spans="1:52" ht="26.25" customHeight="1">
      <c r="A27" s="782"/>
      <c r="B27" s="775"/>
      <c r="C27" s="798"/>
      <c r="D27" s="80" t="s">
        <v>347</v>
      </c>
      <c r="E27" s="181"/>
      <c r="F27" s="181"/>
      <c r="G27" s="181"/>
      <c r="H27" s="839"/>
      <c r="I27" s="786"/>
    </row>
    <row r="28" spans="1:52" ht="26.25" customHeight="1">
      <c r="A28" s="782"/>
      <c r="B28" s="775"/>
      <c r="C28" s="798" t="s">
        <v>117</v>
      </c>
      <c r="D28" s="80"/>
      <c r="E28" s="181"/>
      <c r="F28" s="181"/>
      <c r="G28" s="181"/>
      <c r="H28" s="839">
        <f>SUM(E28:G28)</f>
        <v>0</v>
      </c>
      <c r="I28" s="786"/>
    </row>
    <row r="29" spans="1:52" ht="26.25" customHeight="1">
      <c r="A29" s="782"/>
      <c r="B29" s="775"/>
      <c r="C29" s="798"/>
      <c r="D29" s="80"/>
      <c r="E29" s="181"/>
      <c r="F29" s="181"/>
      <c r="G29" s="181"/>
      <c r="H29" s="839"/>
      <c r="I29" s="790"/>
    </row>
    <row r="30" spans="1:52" ht="26.25" customHeight="1">
      <c r="A30" s="782"/>
      <c r="B30" s="779" t="s">
        <v>148</v>
      </c>
      <c r="C30" s="776" t="s">
        <v>47</v>
      </c>
      <c r="D30" s="82" t="s">
        <v>340</v>
      </c>
      <c r="E30" s="592"/>
      <c r="F30" s="192"/>
      <c r="G30" s="502"/>
      <c r="H30" s="765">
        <f>SUM(E30:G36)</f>
        <v>48</v>
      </c>
      <c r="I30" s="788">
        <f>SUM(H30:H48)</f>
        <v>89</v>
      </c>
    </row>
    <row r="31" spans="1:52" ht="26.25" customHeight="1">
      <c r="A31" s="782"/>
      <c r="B31" s="779"/>
      <c r="C31" s="776"/>
      <c r="D31" s="82" t="s">
        <v>339</v>
      </c>
      <c r="E31" s="600">
        <v>7</v>
      </c>
      <c r="F31" s="600">
        <v>3</v>
      </c>
      <c r="G31" s="600">
        <v>3</v>
      </c>
      <c r="H31" s="765"/>
      <c r="I31" s="785"/>
    </row>
    <row r="32" spans="1:52" ht="26.25" customHeight="1">
      <c r="A32" s="782"/>
      <c r="B32" s="779"/>
      <c r="C32" s="776"/>
      <c r="D32" s="82" t="s">
        <v>947</v>
      </c>
      <c r="E32" s="592">
        <v>8</v>
      </c>
      <c r="F32" s="592">
        <v>6</v>
      </c>
      <c r="G32" s="592">
        <v>2</v>
      </c>
      <c r="H32" s="765"/>
      <c r="I32" s="785"/>
    </row>
    <row r="33" spans="1:9" ht="26.25" customHeight="1">
      <c r="A33" s="782"/>
      <c r="B33" s="779"/>
      <c r="C33" s="776"/>
      <c r="D33" s="82" t="s">
        <v>345</v>
      </c>
      <c r="E33" s="592">
        <v>9</v>
      </c>
      <c r="F33" s="592">
        <v>6</v>
      </c>
      <c r="G33" s="592">
        <v>4</v>
      </c>
      <c r="H33" s="765"/>
      <c r="I33" s="785"/>
    </row>
    <row r="34" spans="1:9" ht="26.25" customHeight="1">
      <c r="A34" s="782"/>
      <c r="B34" s="779"/>
      <c r="C34" s="776"/>
      <c r="D34" s="82" t="s">
        <v>341</v>
      </c>
      <c r="E34" s="192"/>
      <c r="F34" s="192"/>
      <c r="G34" s="502"/>
      <c r="H34" s="765"/>
      <c r="I34" s="785"/>
    </row>
    <row r="35" spans="1:9" ht="26.25" customHeight="1">
      <c r="A35" s="782"/>
      <c r="B35" s="779"/>
      <c r="C35" s="776"/>
      <c r="D35" s="82" t="s">
        <v>342</v>
      </c>
      <c r="E35" s="192"/>
      <c r="F35" s="192"/>
      <c r="G35" s="502"/>
      <c r="H35" s="765"/>
      <c r="I35" s="785"/>
    </row>
    <row r="36" spans="1:9" ht="26.25" customHeight="1">
      <c r="A36" s="782"/>
      <c r="B36" s="779"/>
      <c r="C36" s="776"/>
      <c r="D36" s="82" t="s">
        <v>343</v>
      </c>
      <c r="E36" s="192"/>
      <c r="F36" s="192"/>
      <c r="G36" s="502"/>
      <c r="H36" s="765"/>
      <c r="I36" s="785"/>
    </row>
    <row r="37" spans="1:9" ht="26.25" customHeight="1">
      <c r="A37" s="782"/>
      <c r="B37" s="779"/>
      <c r="C37" s="776" t="s">
        <v>1164</v>
      </c>
      <c r="D37" s="82" t="s">
        <v>1165</v>
      </c>
      <c r="E37" s="720"/>
      <c r="F37" s="720"/>
      <c r="G37" s="720"/>
      <c r="H37" s="765">
        <f>SUM(E37:G38)</f>
        <v>1</v>
      </c>
      <c r="I37" s="785"/>
    </row>
    <row r="38" spans="1:9" ht="26.25" customHeight="1">
      <c r="A38" s="782"/>
      <c r="B38" s="779"/>
      <c r="C38" s="776"/>
      <c r="D38" s="82" t="s">
        <v>1166</v>
      </c>
      <c r="E38" s="720">
        <v>1</v>
      </c>
      <c r="F38" s="720"/>
      <c r="G38" s="720"/>
      <c r="H38" s="765"/>
      <c r="I38" s="785"/>
    </row>
    <row r="39" spans="1:9" ht="26.25" customHeight="1">
      <c r="A39" s="782"/>
      <c r="B39" s="779"/>
      <c r="C39" s="776" t="s">
        <v>795</v>
      </c>
      <c r="D39" s="82" t="s">
        <v>777</v>
      </c>
      <c r="E39" s="592">
        <v>4</v>
      </c>
      <c r="F39" s="192">
        <v>1</v>
      </c>
      <c r="G39" s="502">
        <v>4</v>
      </c>
      <c r="H39" s="765">
        <f>SUM(E39:G42)</f>
        <v>38</v>
      </c>
      <c r="I39" s="785"/>
    </row>
    <row r="40" spans="1:9" ht="26.25" customHeight="1">
      <c r="A40" s="782"/>
      <c r="B40" s="779"/>
      <c r="C40" s="776"/>
      <c r="D40" s="82" t="s">
        <v>778</v>
      </c>
      <c r="E40" s="192">
        <v>4</v>
      </c>
      <c r="F40" s="192">
        <v>4</v>
      </c>
      <c r="G40" s="502">
        <v>2</v>
      </c>
      <c r="H40" s="765"/>
      <c r="I40" s="785"/>
    </row>
    <row r="41" spans="1:9" ht="26.25" customHeight="1">
      <c r="A41" s="782"/>
      <c r="B41" s="779"/>
      <c r="C41" s="776"/>
      <c r="D41" s="82" t="s">
        <v>789</v>
      </c>
      <c r="E41" s="192">
        <v>5</v>
      </c>
      <c r="F41" s="192">
        <v>2</v>
      </c>
      <c r="G41" s="502"/>
      <c r="H41" s="765"/>
      <c r="I41" s="785"/>
    </row>
    <row r="42" spans="1:9" ht="26.25" customHeight="1">
      <c r="A42" s="782"/>
      <c r="B42" s="779"/>
      <c r="C42" s="776"/>
      <c r="D42" s="82" t="s">
        <v>1086</v>
      </c>
      <c r="E42" s="672">
        <v>2</v>
      </c>
      <c r="F42" s="672">
        <v>6</v>
      </c>
      <c r="G42" s="672">
        <v>4</v>
      </c>
      <c r="H42" s="765"/>
      <c r="I42" s="785"/>
    </row>
    <row r="43" spans="1:9" ht="24" customHeight="1">
      <c r="A43" s="782"/>
      <c r="B43" s="779"/>
      <c r="C43" s="776" t="s">
        <v>118</v>
      </c>
      <c r="D43" s="82" t="s">
        <v>344</v>
      </c>
      <c r="E43" s="510"/>
      <c r="F43" s="192"/>
      <c r="G43" s="502"/>
      <c r="H43" s="765">
        <f>SUM(E43:G44)</f>
        <v>2</v>
      </c>
      <c r="I43" s="785"/>
    </row>
    <row r="44" spans="1:9" ht="24" customHeight="1">
      <c r="A44" s="782"/>
      <c r="B44" s="779"/>
      <c r="C44" s="776"/>
      <c r="D44" s="82" t="s">
        <v>345</v>
      </c>
      <c r="E44" s="192">
        <v>1</v>
      </c>
      <c r="F44" s="192">
        <v>1</v>
      </c>
      <c r="G44" s="502"/>
      <c r="H44" s="765"/>
      <c r="I44" s="785"/>
    </row>
    <row r="45" spans="1:9" ht="26.25" customHeight="1">
      <c r="A45" s="782"/>
      <c r="B45" s="779"/>
      <c r="C45" s="776" t="s">
        <v>67</v>
      </c>
      <c r="D45" s="82" t="s">
        <v>340</v>
      </c>
      <c r="E45" s="510"/>
      <c r="F45" s="192"/>
      <c r="G45" s="185"/>
      <c r="H45" s="765">
        <f>SUM(E45:G48)</f>
        <v>0</v>
      </c>
      <c r="I45" s="785"/>
    </row>
    <row r="46" spans="1:9" ht="26.25" customHeight="1">
      <c r="A46" s="782"/>
      <c r="B46" s="779"/>
      <c r="C46" s="776"/>
      <c r="D46" s="82" t="s">
        <v>344</v>
      </c>
      <c r="E46" s="192"/>
      <c r="F46" s="192"/>
      <c r="G46" s="185"/>
      <c r="H46" s="765"/>
      <c r="I46" s="785"/>
    </row>
    <row r="47" spans="1:9" ht="26.25" customHeight="1">
      <c r="A47" s="782"/>
      <c r="B47" s="779"/>
      <c r="C47" s="776"/>
      <c r="D47" s="82" t="s">
        <v>348</v>
      </c>
      <c r="E47" s="192"/>
      <c r="F47" s="192"/>
      <c r="G47" s="185"/>
      <c r="H47" s="765"/>
      <c r="I47" s="785"/>
    </row>
    <row r="48" spans="1:9" ht="26.25" customHeight="1">
      <c r="A48" s="782"/>
      <c r="B48" s="779"/>
      <c r="C48" s="776"/>
      <c r="D48" s="82" t="s">
        <v>345</v>
      </c>
      <c r="E48" s="192"/>
      <c r="F48" s="192"/>
      <c r="G48" s="185"/>
      <c r="H48" s="765"/>
      <c r="I48" s="785"/>
    </row>
    <row r="49" spans="1:9" ht="28.5" customHeight="1">
      <c r="A49" s="838"/>
      <c r="B49" s="165" t="s">
        <v>149</v>
      </c>
      <c r="C49" s="237" t="s">
        <v>87</v>
      </c>
      <c r="D49" s="158"/>
      <c r="E49" s="194"/>
      <c r="F49" s="194"/>
      <c r="G49" s="201"/>
      <c r="H49" s="168">
        <f>SUM(E49:G49)</f>
        <v>0</v>
      </c>
      <c r="I49" s="190">
        <f>SUM(H49:H49)</f>
        <v>0</v>
      </c>
    </row>
    <row r="50" spans="1:9" ht="16.5">
      <c r="A50" s="836"/>
      <c r="B50" s="837"/>
      <c r="C50" s="837"/>
      <c r="D50" s="191"/>
      <c r="E50" s="79">
        <f>SUM(E2:E49)</f>
        <v>55</v>
      </c>
      <c r="F50" s="79">
        <f>SUM(F2:F49)</f>
        <v>45</v>
      </c>
      <c r="G50" s="79">
        <f>SUM(G2:G49)</f>
        <v>22</v>
      </c>
      <c r="H50" s="79">
        <f>SUM(E50:G50)</f>
        <v>122</v>
      </c>
      <c r="I50" s="76">
        <f>SUM(I2:I49)</f>
        <v>122</v>
      </c>
    </row>
    <row r="53" spans="1:9" s="465" customFormat="1">
      <c r="C53" s="467"/>
    </row>
    <row r="54" spans="1:9" s="465" customFormat="1">
      <c r="C54" s="467"/>
    </row>
    <row r="55" spans="1:9" s="465" customFormat="1">
      <c r="C55" s="467"/>
    </row>
    <row r="56" spans="1:9" s="465" customFormat="1">
      <c r="C56" s="467"/>
    </row>
    <row r="57" spans="1:9" s="465" customFormat="1">
      <c r="C57" s="467"/>
    </row>
    <row r="58" spans="1:9" s="465" customFormat="1">
      <c r="C58" s="467"/>
    </row>
    <row r="59" spans="1:9" s="465" customFormat="1">
      <c r="C59" s="467"/>
    </row>
    <row r="60" spans="1:9" s="465" customFormat="1">
      <c r="C60" s="467"/>
    </row>
    <row r="61" spans="1:9" s="465" customFormat="1">
      <c r="C61" s="467"/>
    </row>
    <row r="62" spans="1:9" s="465" customFormat="1">
      <c r="C62" s="467"/>
    </row>
    <row r="63" spans="1:9" s="465" customFormat="1">
      <c r="C63" s="467"/>
    </row>
    <row r="64" spans="1:9" s="465" customFormat="1">
      <c r="C64" s="467"/>
    </row>
    <row r="65" spans="3:3" s="465" customFormat="1">
      <c r="C65" s="467"/>
    </row>
    <row r="66" spans="3:3" s="465" customFormat="1">
      <c r="C66" s="467"/>
    </row>
    <row r="67" spans="3:3" s="465" customFormat="1">
      <c r="C67" s="467"/>
    </row>
    <row r="68" spans="3:3" s="465" customFormat="1">
      <c r="C68" s="467"/>
    </row>
    <row r="69" spans="3:3" s="465" customFormat="1">
      <c r="C69" s="467"/>
    </row>
    <row r="70" spans="3:3" s="465" customFormat="1">
      <c r="C70" s="467"/>
    </row>
    <row r="71" spans="3:3" s="465" customFormat="1">
      <c r="C71" s="467"/>
    </row>
    <row r="72" spans="3:3" s="465" customFormat="1">
      <c r="C72" s="467"/>
    </row>
    <row r="73" spans="3:3" s="465" customFormat="1">
      <c r="C73" s="467"/>
    </row>
    <row r="74" spans="3:3" s="465" customFormat="1">
      <c r="C74" s="467"/>
    </row>
    <row r="75" spans="3:3" s="465" customFormat="1">
      <c r="C75" s="467"/>
    </row>
    <row r="76" spans="3:3" s="465" customFormat="1">
      <c r="C76" s="467"/>
    </row>
    <row r="77" spans="3:3" s="465" customFormat="1">
      <c r="C77" s="467"/>
    </row>
    <row r="78" spans="3:3" s="465" customFormat="1">
      <c r="C78" s="467"/>
    </row>
    <row r="79" spans="3:3" s="465" customFormat="1">
      <c r="C79" s="467"/>
    </row>
    <row r="80" spans="3:3" s="465" customFormat="1">
      <c r="C80" s="467"/>
    </row>
    <row r="81" spans="3:3" s="465" customFormat="1">
      <c r="C81" s="467"/>
    </row>
    <row r="82" spans="3:3" s="465" customFormat="1">
      <c r="C82" s="467"/>
    </row>
    <row r="83" spans="3:3" s="465" customFormat="1">
      <c r="C83" s="467"/>
    </row>
    <row r="84" spans="3:3" s="465" customFormat="1">
      <c r="C84" s="467"/>
    </row>
    <row r="85" spans="3:3" s="465" customFormat="1">
      <c r="C85" s="467"/>
    </row>
    <row r="86" spans="3:3" s="465" customFormat="1">
      <c r="C86" s="467"/>
    </row>
    <row r="87" spans="3:3" s="465" customFormat="1">
      <c r="C87" s="467"/>
    </row>
    <row r="88" spans="3:3" s="465" customFormat="1">
      <c r="C88" s="467"/>
    </row>
    <row r="89" spans="3:3" s="465" customFormat="1">
      <c r="C89" s="467"/>
    </row>
    <row r="90" spans="3:3" s="465" customFormat="1">
      <c r="C90" s="467"/>
    </row>
    <row r="91" spans="3:3" s="465" customFormat="1">
      <c r="C91" s="467"/>
    </row>
    <row r="92" spans="3:3" s="465" customFormat="1">
      <c r="C92" s="467"/>
    </row>
    <row r="93" spans="3:3" s="465" customFormat="1">
      <c r="C93" s="467"/>
    </row>
    <row r="94" spans="3:3" s="465" customFormat="1">
      <c r="C94" s="467"/>
    </row>
    <row r="95" spans="3:3" s="465" customFormat="1">
      <c r="C95" s="467"/>
    </row>
    <row r="96" spans="3:3" s="465" customFormat="1">
      <c r="C96" s="467"/>
    </row>
    <row r="97" spans="3:3" s="465" customFormat="1">
      <c r="C97" s="467"/>
    </row>
    <row r="98" spans="3:3" s="465" customFormat="1">
      <c r="C98" s="467"/>
    </row>
    <row r="99" spans="3:3" s="465" customFormat="1">
      <c r="C99" s="467"/>
    </row>
    <row r="100" spans="3:3" s="465" customFormat="1">
      <c r="C100" s="467"/>
    </row>
    <row r="101" spans="3:3" s="465" customFormat="1">
      <c r="C101" s="467"/>
    </row>
    <row r="102" spans="3:3" s="465" customFormat="1">
      <c r="C102" s="467"/>
    </row>
    <row r="103" spans="3:3" s="465" customFormat="1">
      <c r="C103" s="467"/>
    </row>
    <row r="104" spans="3:3" s="465" customFormat="1">
      <c r="C104" s="467"/>
    </row>
    <row r="105" spans="3:3" s="465" customFormat="1">
      <c r="C105" s="467"/>
    </row>
    <row r="106" spans="3:3" s="465" customFormat="1">
      <c r="C106" s="467"/>
    </row>
    <row r="107" spans="3:3" s="465" customFormat="1">
      <c r="C107" s="467"/>
    </row>
    <row r="108" spans="3:3" s="465" customFormat="1">
      <c r="C108" s="467"/>
    </row>
    <row r="109" spans="3:3" s="465" customFormat="1">
      <c r="C109" s="467"/>
    </row>
    <row r="110" spans="3:3" s="465" customFormat="1">
      <c r="C110" s="467"/>
    </row>
    <row r="111" spans="3:3" s="465" customFormat="1">
      <c r="C111" s="467"/>
    </row>
    <row r="112" spans="3:3" s="465" customFormat="1">
      <c r="C112" s="467"/>
    </row>
    <row r="113" spans="3:3" s="465" customFormat="1">
      <c r="C113" s="467"/>
    </row>
    <row r="114" spans="3:3" s="465" customFormat="1">
      <c r="C114" s="467"/>
    </row>
    <row r="115" spans="3:3" s="465" customFormat="1">
      <c r="C115" s="467"/>
    </row>
    <row r="116" spans="3:3" s="465" customFormat="1">
      <c r="C116" s="467"/>
    </row>
    <row r="117" spans="3:3" s="465" customFormat="1">
      <c r="C117" s="467"/>
    </row>
    <row r="118" spans="3:3" s="465" customFormat="1">
      <c r="C118" s="467"/>
    </row>
    <row r="119" spans="3:3" s="465" customFormat="1">
      <c r="C119" s="467"/>
    </row>
    <row r="120" spans="3:3" s="465" customFormat="1">
      <c r="C120" s="467"/>
    </row>
    <row r="121" spans="3:3" s="465" customFormat="1">
      <c r="C121" s="467"/>
    </row>
    <row r="122" spans="3:3" s="465" customFormat="1">
      <c r="C122" s="467"/>
    </row>
    <row r="123" spans="3:3" s="465" customFormat="1">
      <c r="C123" s="467"/>
    </row>
    <row r="124" spans="3:3" s="465" customFormat="1">
      <c r="C124" s="467"/>
    </row>
    <row r="125" spans="3:3" s="465" customFormat="1">
      <c r="C125" s="467"/>
    </row>
    <row r="126" spans="3:3" s="465" customFormat="1">
      <c r="C126" s="467"/>
    </row>
    <row r="127" spans="3:3" s="465" customFormat="1">
      <c r="C127" s="467"/>
    </row>
    <row r="128" spans="3:3" s="465" customFormat="1">
      <c r="C128" s="467"/>
    </row>
    <row r="129" spans="3:3" s="465" customFormat="1">
      <c r="C129" s="467"/>
    </row>
    <row r="130" spans="3:3" s="465" customFormat="1">
      <c r="C130" s="467"/>
    </row>
    <row r="131" spans="3:3" s="465" customFormat="1">
      <c r="C131" s="467"/>
    </row>
    <row r="132" spans="3:3" s="465" customFormat="1">
      <c r="C132" s="467"/>
    </row>
    <row r="133" spans="3:3" s="465" customFormat="1">
      <c r="C133" s="467"/>
    </row>
    <row r="134" spans="3:3" s="465" customFormat="1">
      <c r="C134" s="467"/>
    </row>
    <row r="135" spans="3:3" s="465" customFormat="1">
      <c r="C135" s="467"/>
    </row>
    <row r="136" spans="3:3" s="465" customFormat="1">
      <c r="C136" s="467"/>
    </row>
    <row r="137" spans="3:3" s="465" customFormat="1">
      <c r="C137" s="467"/>
    </row>
    <row r="138" spans="3:3" s="465" customFormat="1">
      <c r="C138" s="467"/>
    </row>
    <row r="139" spans="3:3" s="465" customFormat="1">
      <c r="C139" s="467"/>
    </row>
    <row r="140" spans="3:3" s="465" customFormat="1">
      <c r="C140" s="467"/>
    </row>
    <row r="141" spans="3:3" s="465" customFormat="1">
      <c r="C141" s="467"/>
    </row>
    <row r="142" spans="3:3" s="465" customFormat="1">
      <c r="C142" s="467"/>
    </row>
    <row r="143" spans="3:3" s="465" customFormat="1">
      <c r="C143" s="467"/>
    </row>
    <row r="144" spans="3:3" s="465" customFormat="1">
      <c r="C144" s="467"/>
    </row>
    <row r="145" spans="3:3" s="465" customFormat="1">
      <c r="C145" s="467"/>
    </row>
    <row r="146" spans="3:3" s="465" customFormat="1">
      <c r="C146" s="467"/>
    </row>
    <row r="147" spans="3:3" s="465" customFormat="1">
      <c r="C147" s="467"/>
    </row>
    <row r="148" spans="3:3" s="465" customFormat="1">
      <c r="C148" s="467"/>
    </row>
  </sheetData>
  <mergeCells count="28">
    <mergeCell ref="H30:H36"/>
    <mergeCell ref="H43:H44"/>
    <mergeCell ref="H45:H48"/>
    <mergeCell ref="I2:I22"/>
    <mergeCell ref="I23:I29"/>
    <mergeCell ref="I30:I48"/>
    <mergeCell ref="H2:H14"/>
    <mergeCell ref="H16:H19"/>
    <mergeCell ref="H20:H22"/>
    <mergeCell ref="H23:H27"/>
    <mergeCell ref="H28:H29"/>
    <mergeCell ref="H37:H38"/>
    <mergeCell ref="H39:H42"/>
    <mergeCell ref="A50:C50"/>
    <mergeCell ref="C2:C14"/>
    <mergeCell ref="C16:C19"/>
    <mergeCell ref="C20:C22"/>
    <mergeCell ref="B2:B22"/>
    <mergeCell ref="C23:C27"/>
    <mergeCell ref="C28:C29"/>
    <mergeCell ref="B23:B29"/>
    <mergeCell ref="C30:C36"/>
    <mergeCell ref="C43:C44"/>
    <mergeCell ref="C45:C48"/>
    <mergeCell ref="B30:B48"/>
    <mergeCell ref="A2:A49"/>
    <mergeCell ref="C39:C42"/>
    <mergeCell ref="C37:C38"/>
  </mergeCells>
  <pageMargins left="0.7" right="0.7" top="0.75" bottom="0.75" header="0.3" footer="0.3"/>
  <pageSetup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26</vt:i4>
      </vt:variant>
      <vt:variant>
        <vt:lpstr>Rangos con nombre</vt:lpstr>
      </vt:variant>
      <vt:variant>
        <vt:i4>18</vt:i4>
      </vt:variant>
    </vt:vector>
  </HeadingPairs>
  <TitlesOfParts>
    <vt:vector size="44" baseType="lpstr">
      <vt:lpstr>MARCA</vt:lpstr>
      <vt:lpstr>TOTAL POR SEGMENTO</vt:lpstr>
      <vt:lpstr>COMPARATIVO X SEG</vt:lpstr>
      <vt:lpstr>COMPARATIVO MARCA</vt:lpstr>
      <vt:lpstr>CAMIONES</vt:lpstr>
      <vt:lpstr>FIAT</vt:lpstr>
      <vt:lpstr>FORD</vt:lpstr>
      <vt:lpstr>GM</vt:lpstr>
      <vt:lpstr>HONDA</vt:lpstr>
      <vt:lpstr>MAZDA</vt:lpstr>
      <vt:lpstr>SEAT</vt:lpstr>
      <vt:lpstr>VW</vt:lpstr>
      <vt:lpstr>MITSUBISHI</vt:lpstr>
      <vt:lpstr>NISSAN</vt:lpstr>
      <vt:lpstr>PEUGEOT</vt:lpstr>
      <vt:lpstr>KIA</vt:lpstr>
      <vt:lpstr>CHRYSLER</vt:lpstr>
      <vt:lpstr>RENAULT</vt:lpstr>
      <vt:lpstr>SUZUKI</vt:lpstr>
      <vt:lpstr>SUZUKI </vt:lpstr>
      <vt:lpstr>TOYOTA</vt:lpstr>
      <vt:lpstr>BUICK</vt:lpstr>
      <vt:lpstr>LINCOLN</vt:lpstr>
      <vt:lpstr>HYUNDAI</vt:lpstr>
      <vt:lpstr>BMW</vt:lpstr>
      <vt:lpstr>MINI</vt:lpstr>
      <vt:lpstr>BUICK!Área_de_impresión</vt:lpstr>
      <vt:lpstr>CAMIONES!Área_de_impresión</vt:lpstr>
      <vt:lpstr>CHRYSLER!Área_de_impresión</vt:lpstr>
      <vt:lpstr>'COMPARATIVO MARCA'!Área_de_impresión</vt:lpstr>
      <vt:lpstr>FIAT!Área_de_impresión</vt:lpstr>
      <vt:lpstr>FORD!Área_de_impresión</vt:lpstr>
      <vt:lpstr>GM!Área_de_impresión</vt:lpstr>
      <vt:lpstr>HONDA!Área_de_impresión</vt:lpstr>
      <vt:lpstr>KIA!Área_de_impresión</vt:lpstr>
      <vt:lpstr>LINCOLN!Área_de_impresión</vt:lpstr>
      <vt:lpstr>MARCA!Área_de_impresión</vt:lpstr>
      <vt:lpstr>MAZDA!Área_de_impresión</vt:lpstr>
      <vt:lpstr>MITSUBISHI!Área_de_impresión</vt:lpstr>
      <vt:lpstr>NISSAN!Área_de_impresión</vt:lpstr>
      <vt:lpstr>PEUGEOT!Área_de_impresión</vt:lpstr>
      <vt:lpstr>TOYOTA!Área_de_impresión</vt:lpstr>
      <vt:lpstr>VW!Área_de_impresión</vt:lpstr>
      <vt:lpstr>MARCA!Print_Area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Adach</dc:creator>
  <cp:lastModifiedBy>ADACH</cp:lastModifiedBy>
  <cp:lastPrinted>2016-05-19T17:12:30Z</cp:lastPrinted>
  <dcterms:created xsi:type="dcterms:W3CDTF">2010-04-21T17:51:22Z</dcterms:created>
  <dcterms:modified xsi:type="dcterms:W3CDTF">2018-07-05T18:23:50Z</dcterms:modified>
</cp:coreProperties>
</file>